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Mg expression" sheetId="6" r:id="rId1"/>
    <sheet name="Mg normalize" sheetId="4" r:id="rId2"/>
    <sheet name="Sg expression" sheetId="2" r:id="rId3"/>
    <sheet name="Sg normalize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4" l="1"/>
  <c r="C6" i="4"/>
  <c r="B6" i="4"/>
  <c r="B10" i="4" l="1"/>
  <c r="I10" i="3"/>
  <c r="I11" i="3"/>
  <c r="H10" i="3"/>
  <c r="H11" i="3"/>
  <c r="F10" i="3"/>
  <c r="F11" i="3"/>
  <c r="E10" i="3"/>
  <c r="E11" i="3"/>
  <c r="I9" i="3"/>
  <c r="H9" i="3"/>
  <c r="F9" i="3"/>
  <c r="E9" i="3"/>
  <c r="C10" i="3"/>
  <c r="C11" i="3"/>
  <c r="C9" i="3"/>
  <c r="B9" i="3"/>
  <c r="B10" i="3"/>
  <c r="B11" i="3"/>
  <c r="F11" i="4"/>
  <c r="F12" i="4"/>
  <c r="F10" i="4"/>
  <c r="I11" i="4"/>
  <c r="I12" i="4"/>
  <c r="I10" i="4"/>
  <c r="H11" i="4"/>
  <c r="H12" i="4"/>
  <c r="H10" i="4"/>
  <c r="E10" i="4"/>
  <c r="E11" i="4"/>
  <c r="E12" i="4"/>
  <c r="C11" i="4"/>
  <c r="C12" i="4"/>
  <c r="C10" i="4"/>
  <c r="B11" i="4"/>
  <c r="B12" i="4"/>
  <c r="S45" i="2"/>
  <c r="J46" i="6" l="1"/>
  <c r="J45" i="6"/>
  <c r="J44" i="6"/>
  <c r="J43" i="6"/>
  <c r="J42" i="6"/>
  <c r="J41" i="6"/>
  <c r="J40" i="6"/>
  <c r="J39" i="6"/>
  <c r="J38" i="6"/>
  <c r="J19" i="6"/>
  <c r="J18" i="6"/>
  <c r="J17" i="6"/>
  <c r="E17" i="6"/>
  <c r="X14" i="2" l="1"/>
  <c r="X11" i="2"/>
  <c r="T14" i="2"/>
  <c r="T11" i="2"/>
  <c r="B7" i="4"/>
  <c r="C7" i="4"/>
  <c r="D7" i="4"/>
  <c r="E7" i="4"/>
  <c r="F7" i="4"/>
  <c r="G7" i="4"/>
  <c r="H7" i="4"/>
  <c r="I7" i="4"/>
  <c r="J7" i="4"/>
  <c r="B8" i="4"/>
  <c r="C8" i="4"/>
  <c r="D8" i="4"/>
  <c r="E8" i="4"/>
  <c r="F8" i="4"/>
  <c r="G8" i="4"/>
  <c r="H8" i="4"/>
  <c r="I8" i="4"/>
  <c r="J8" i="4"/>
  <c r="B6" i="3"/>
  <c r="C6" i="3"/>
  <c r="D6" i="3"/>
  <c r="E6" i="3"/>
  <c r="F6" i="3"/>
  <c r="G6" i="3"/>
  <c r="H6" i="3"/>
  <c r="I6" i="3"/>
  <c r="J6" i="3"/>
  <c r="B7" i="3"/>
  <c r="C7" i="3"/>
  <c r="D7" i="3"/>
  <c r="E7" i="3"/>
  <c r="F7" i="3"/>
  <c r="G7" i="3"/>
  <c r="H7" i="3"/>
  <c r="I7" i="3"/>
  <c r="J7" i="3"/>
  <c r="O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N19" i="2"/>
  <c r="N36" i="2" s="1"/>
  <c r="N53" i="2" s="1"/>
  <c r="O19" i="2"/>
  <c r="W45" i="2" s="1"/>
  <c r="W62" i="2" s="1"/>
  <c r="N20" i="2"/>
  <c r="N21" i="2"/>
  <c r="N22" i="2"/>
  <c r="N23" i="2"/>
  <c r="N24" i="2"/>
  <c r="N41" i="2" s="1"/>
  <c r="N58" i="2" s="1"/>
  <c r="N25" i="2"/>
  <c r="N42" i="2" s="1"/>
  <c r="N59" i="2" s="1"/>
  <c r="N26" i="2"/>
  <c r="N43" i="2" s="1"/>
  <c r="N60" i="2" s="1"/>
  <c r="N27" i="2"/>
  <c r="N44" i="2" s="1"/>
  <c r="N61" i="2" s="1"/>
  <c r="N28" i="2"/>
  <c r="S28" i="2"/>
  <c r="W28" i="2"/>
  <c r="N29" i="2"/>
  <c r="S29" i="2"/>
  <c r="S46" i="2" s="1"/>
  <c r="S63" i="2" s="1"/>
  <c r="W29" i="2"/>
  <c r="W46" i="2" s="1"/>
  <c r="W63" i="2" s="1"/>
  <c r="N30" i="2"/>
  <c r="S30" i="2"/>
  <c r="S47" i="2" s="1"/>
  <c r="S64" i="2" s="1"/>
  <c r="W30" i="2"/>
  <c r="N31" i="2"/>
  <c r="S31" i="2"/>
  <c r="W31" i="2"/>
  <c r="N32" i="2"/>
  <c r="N49" i="2" s="1"/>
  <c r="N66" i="2" s="1"/>
  <c r="S32" i="2"/>
  <c r="S49" i="2" s="1"/>
  <c r="S66" i="2" s="1"/>
  <c r="W32" i="2"/>
  <c r="N33" i="2"/>
  <c r="N50" i="2" s="1"/>
  <c r="N67" i="2" s="1"/>
  <c r="S33" i="2"/>
  <c r="W33" i="2"/>
  <c r="N38" i="2"/>
  <c r="N55" i="2" s="1"/>
  <c r="S62" i="2"/>
  <c r="T45" i="2"/>
  <c r="U45" i="2"/>
  <c r="V45" i="2"/>
  <c r="N47" i="2"/>
  <c r="N64" i="2" s="1"/>
  <c r="N48" i="2"/>
  <c r="N65" i="2" s="1"/>
  <c r="W49" i="2"/>
  <c r="W66" i="2" s="1"/>
  <c r="S50" i="2"/>
  <c r="S67" i="2" s="1"/>
  <c r="W50" i="2"/>
  <c r="W67" i="2" s="1"/>
  <c r="W47" i="2" l="1"/>
  <c r="W64" i="2" s="1"/>
  <c r="N40" i="2"/>
  <c r="N57" i="2" s="1"/>
  <c r="N39" i="2"/>
  <c r="N56" i="2" s="1"/>
  <c r="N45" i="2"/>
  <c r="N62" i="2" s="1"/>
  <c r="N37" i="2"/>
  <c r="N54" i="2" s="1"/>
  <c r="W48" i="2"/>
  <c r="W65" i="2" s="1"/>
  <c r="N46" i="2"/>
  <c r="N63" i="2" s="1"/>
  <c r="S48" i="2"/>
  <c r="S65" i="2" s="1"/>
</calcChain>
</file>

<file path=xl/sharedStrings.xml><?xml version="1.0" encoding="utf-8"?>
<sst xmlns="http://schemas.openxmlformats.org/spreadsheetml/2006/main" count="373" uniqueCount="60">
  <si>
    <t>WT</t>
  </si>
  <si>
    <t>MP2</t>
    <phoneticPr fontId="4" type="noConversion"/>
  </si>
  <si>
    <t>Scorpin</t>
    <phoneticPr fontId="4" type="noConversion"/>
  </si>
  <si>
    <t>AAPP</t>
    <phoneticPr fontId="4" type="noConversion"/>
  </si>
  <si>
    <t>MP2</t>
    <phoneticPr fontId="4" type="noConversion"/>
  </si>
  <si>
    <t>AAPP</t>
    <phoneticPr fontId="4" type="noConversion"/>
  </si>
  <si>
    <t>MP2</t>
  </si>
  <si>
    <t>Scoprine</t>
    <phoneticPr fontId="4" type="noConversion"/>
  </si>
  <si>
    <t>AAPP</t>
    <phoneticPr fontId="4" type="noConversion"/>
  </si>
  <si>
    <t>S7</t>
  </si>
  <si>
    <t>AAPP</t>
    <phoneticPr fontId="4" type="noConversion"/>
  </si>
  <si>
    <t>Scoprine</t>
    <phoneticPr fontId="4" type="noConversion"/>
  </si>
  <si>
    <t>AAPP</t>
    <phoneticPr fontId="4" type="noConversion"/>
  </si>
  <si>
    <t>Scoprine</t>
    <phoneticPr fontId="4" type="noConversion"/>
  </si>
  <si>
    <t>Scoprine</t>
    <phoneticPr fontId="4" type="noConversion"/>
  </si>
  <si>
    <t>AAPP</t>
    <phoneticPr fontId="4" type="noConversion"/>
  </si>
  <si>
    <t>Undetermined</t>
  </si>
  <si>
    <t>Scoprine</t>
    <phoneticPr fontId="4" type="noConversion"/>
  </si>
  <si>
    <t>Scoprine</t>
    <phoneticPr fontId="4" type="noConversion"/>
  </si>
  <si>
    <t>AAPP</t>
    <phoneticPr fontId="4" type="noConversion"/>
  </si>
  <si>
    <t>Scoprine</t>
    <phoneticPr fontId="4" type="noConversion"/>
  </si>
  <si>
    <t>AAPP</t>
    <phoneticPr fontId="4" type="noConversion"/>
  </si>
  <si>
    <t>Cт Mean</t>
  </si>
  <si>
    <t>Cт</t>
  </si>
  <si>
    <t>Mg/Sg/E</t>
  </si>
  <si>
    <t>Sg/E</t>
  </si>
  <si>
    <t>Scorpine</t>
  </si>
  <si>
    <t>AAPP</t>
  </si>
  <si>
    <t>Mg/E</t>
  </si>
  <si>
    <t>Aper</t>
  </si>
  <si>
    <t/>
  </si>
  <si>
    <t>Gene</t>
    <phoneticPr fontId="2" type="noConversion"/>
  </si>
  <si>
    <t>Gene</t>
    <phoneticPr fontId="2" type="noConversion"/>
  </si>
  <si>
    <t>Aper</t>
    <phoneticPr fontId="2" type="noConversion"/>
  </si>
  <si>
    <t>Aper</t>
    <phoneticPr fontId="2" type="noConversion"/>
  </si>
  <si>
    <t>Mg</t>
    <phoneticPr fontId="2" type="noConversion"/>
  </si>
  <si>
    <t>Mg/E</t>
    <phoneticPr fontId="2" type="noConversion"/>
  </si>
  <si>
    <t>Mg-Sg-E</t>
  </si>
  <si>
    <t>Mg-Sg-E</t>
    <phoneticPr fontId="2" type="noConversion"/>
  </si>
  <si>
    <t>Undetermined</t>
    <phoneticPr fontId="2" type="noConversion"/>
  </si>
  <si>
    <t>Undetermined</t>
    <phoneticPr fontId="2" type="noConversion"/>
  </si>
  <si>
    <t>ΔΔCт</t>
    <phoneticPr fontId="4" type="noConversion"/>
  </si>
  <si>
    <t>Normalized by Aper expression of WT</t>
    <phoneticPr fontId="2" type="noConversion"/>
  </si>
  <si>
    <t>Normalized by Aper</t>
    <phoneticPr fontId="2" type="noConversion"/>
  </si>
  <si>
    <t>Normalized by AAPP</t>
    <phoneticPr fontId="2" type="noConversion"/>
  </si>
  <si>
    <t>Gene</t>
    <phoneticPr fontId="2" type="noConversion"/>
  </si>
  <si>
    <t>E</t>
    <phoneticPr fontId="2" type="noConversion"/>
  </si>
  <si>
    <t>E</t>
    <phoneticPr fontId="2" type="noConversion"/>
  </si>
  <si>
    <t>E</t>
    <phoneticPr fontId="2" type="noConversion"/>
  </si>
  <si>
    <t>Sg</t>
    <phoneticPr fontId="2" type="noConversion"/>
  </si>
  <si>
    <t>Sg</t>
    <phoneticPr fontId="2" type="noConversion"/>
  </si>
  <si>
    <t>Sg/E</t>
    <phoneticPr fontId="2" type="noConversion"/>
  </si>
  <si>
    <t>Sg/E</t>
    <phoneticPr fontId="2" type="noConversion"/>
  </si>
  <si>
    <t>Sg/E</t>
    <phoneticPr fontId="2" type="noConversion"/>
  </si>
  <si>
    <t>Mg/Sg/E</t>
    <phoneticPr fontId="2" type="noConversion"/>
  </si>
  <si>
    <t>Mg/Sg/E</t>
    <phoneticPr fontId="2" type="noConversion"/>
  </si>
  <si>
    <t>Mg/Sg/E</t>
    <phoneticPr fontId="2" type="noConversion"/>
  </si>
  <si>
    <t>Mean</t>
    <phoneticPr fontId="2" type="noConversion"/>
  </si>
  <si>
    <t>STD</t>
    <phoneticPr fontId="2" type="noConversion"/>
  </si>
  <si>
    <t>WT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</si>
</sst>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1"/>
      <name val="Arial"/>
      <family val="2"/>
    </font>
    <font>
      <sz val="9"/>
      <name val="宋体"/>
      <family val="3"/>
      <charset val="134"/>
    </font>
    <font>
      <sz val="10"/>
      <color rgb="FFFF0000"/>
      <name val="Arial"/>
      <family val="2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1" fillId="0" borderId="0" xfId="1" applyFo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Y86"/>
  <sheetViews>
    <sheetView topLeftCell="B58" zoomScale="70" zoomScaleNormal="70" workbookViewId="0">
      <selection activeCell="C66" sqref="C66"/>
    </sheetView>
  </sheetViews>
  <sheetFormatPr defaultRowHeight="14" x14ac:dyDescent="0.3"/>
  <cols>
    <col min="8" max="8" width="19.58203125" customWidth="1"/>
  </cols>
  <sheetData>
    <row r="4" spans="2:24" x14ac:dyDescent="0.3">
      <c r="C4" t="s">
        <v>32</v>
      </c>
      <c r="D4" t="s">
        <v>23</v>
      </c>
      <c r="E4" t="s">
        <v>22</v>
      </c>
      <c r="H4" s="1" t="s">
        <v>31</v>
      </c>
      <c r="I4" t="s">
        <v>23</v>
      </c>
      <c r="J4" t="s">
        <v>22</v>
      </c>
      <c r="R4" t="s">
        <v>45</v>
      </c>
      <c r="S4" t="s">
        <v>23</v>
      </c>
      <c r="T4" t="s">
        <v>22</v>
      </c>
      <c r="V4" t="s">
        <v>45</v>
      </c>
      <c r="W4" t="s">
        <v>23</v>
      </c>
      <c r="X4" t="s">
        <v>22</v>
      </c>
    </row>
    <row r="5" spans="2:24" x14ac:dyDescent="0.3">
      <c r="B5" t="s">
        <v>0</v>
      </c>
      <c r="C5" t="s">
        <v>9</v>
      </c>
      <c r="D5">
        <v>21.625984191894531</v>
      </c>
      <c r="E5">
        <v>21.528007507324219</v>
      </c>
      <c r="H5" t="s">
        <v>33</v>
      </c>
      <c r="I5">
        <v>33.083660125732422</v>
      </c>
      <c r="J5">
        <v>32.982288360595703</v>
      </c>
      <c r="R5" s="1" t="s">
        <v>20</v>
      </c>
      <c r="S5" t="s">
        <v>16</v>
      </c>
      <c r="V5" t="s">
        <v>6</v>
      </c>
      <c r="W5" t="s">
        <v>16</v>
      </c>
    </row>
    <row r="6" spans="2:24" x14ac:dyDescent="0.3">
      <c r="B6" t="s">
        <v>0</v>
      </c>
      <c r="C6" t="s">
        <v>9</v>
      </c>
      <c r="D6">
        <v>21.582208633422852</v>
      </c>
      <c r="E6">
        <v>21.528007507324219</v>
      </c>
      <c r="H6" t="s">
        <v>33</v>
      </c>
      <c r="I6">
        <v>32.935684204101563</v>
      </c>
      <c r="J6">
        <v>32.982288360595703</v>
      </c>
      <c r="R6" s="1" t="s">
        <v>7</v>
      </c>
      <c r="S6" t="s">
        <v>16</v>
      </c>
      <c r="V6" t="s">
        <v>6</v>
      </c>
      <c r="W6" t="s">
        <v>16</v>
      </c>
    </row>
    <row r="7" spans="2:24" x14ac:dyDescent="0.3">
      <c r="B7" t="s">
        <v>0</v>
      </c>
      <c r="C7" t="s">
        <v>9</v>
      </c>
      <c r="D7">
        <v>21.375827789306641</v>
      </c>
      <c r="E7">
        <v>21.528007507324219</v>
      </c>
      <c r="H7" t="s">
        <v>34</v>
      </c>
      <c r="I7">
        <v>32.927516937255859</v>
      </c>
      <c r="J7">
        <v>32.982288360595703</v>
      </c>
      <c r="R7" s="1" t="s">
        <v>14</v>
      </c>
      <c r="S7" t="s">
        <v>16</v>
      </c>
      <c r="V7" t="s">
        <v>6</v>
      </c>
      <c r="W7" t="s">
        <v>16</v>
      </c>
    </row>
    <row r="8" spans="2:24" x14ac:dyDescent="0.3">
      <c r="B8" t="s">
        <v>35</v>
      </c>
      <c r="C8" t="s">
        <v>9</v>
      </c>
      <c r="D8">
        <v>19.575403213500977</v>
      </c>
      <c r="E8">
        <v>19.322700500488281</v>
      </c>
      <c r="H8" t="s">
        <v>33</v>
      </c>
      <c r="I8">
        <v>32.942279815673828</v>
      </c>
      <c r="J8">
        <v>33.000766754150391</v>
      </c>
      <c r="R8" s="1" t="s">
        <v>7</v>
      </c>
      <c r="S8" t="s">
        <v>39</v>
      </c>
      <c r="T8" t="s">
        <v>30</v>
      </c>
      <c r="V8" t="s">
        <v>6</v>
      </c>
      <c r="W8" t="s">
        <v>16</v>
      </c>
    </row>
    <row r="9" spans="2:24" x14ac:dyDescent="0.3">
      <c r="B9" t="s">
        <v>35</v>
      </c>
      <c r="C9" t="s">
        <v>9</v>
      </c>
      <c r="D9">
        <v>19.230314254760742</v>
      </c>
      <c r="E9">
        <v>19.322700500488281</v>
      </c>
      <c r="H9" t="s">
        <v>33</v>
      </c>
      <c r="I9">
        <v>32.935684204101563</v>
      </c>
      <c r="J9">
        <v>33.000766754150391</v>
      </c>
      <c r="R9" s="1" t="s">
        <v>13</v>
      </c>
      <c r="S9" t="s">
        <v>40</v>
      </c>
      <c r="T9" t="s">
        <v>30</v>
      </c>
      <c r="V9" t="s">
        <v>6</v>
      </c>
      <c r="W9" t="s">
        <v>16</v>
      </c>
    </row>
    <row r="10" spans="2:24" x14ac:dyDescent="0.3">
      <c r="B10" t="s">
        <v>35</v>
      </c>
      <c r="C10" t="s">
        <v>9</v>
      </c>
      <c r="D10">
        <v>19.162384033203125</v>
      </c>
      <c r="E10">
        <v>19.322700500488281</v>
      </c>
      <c r="H10" t="s">
        <v>34</v>
      </c>
      <c r="I10">
        <v>33.128322601318359</v>
      </c>
      <c r="J10">
        <v>33.000766754150391</v>
      </c>
      <c r="R10" s="1" t="s">
        <v>7</v>
      </c>
      <c r="S10" t="s">
        <v>16</v>
      </c>
      <c r="T10" t="s">
        <v>30</v>
      </c>
      <c r="V10" t="s">
        <v>6</v>
      </c>
      <c r="W10" t="s">
        <v>16</v>
      </c>
    </row>
    <row r="11" spans="2:24" x14ac:dyDescent="0.3">
      <c r="B11" t="s">
        <v>46</v>
      </c>
      <c r="C11" t="s">
        <v>9</v>
      </c>
      <c r="D11">
        <v>21.444553375244141</v>
      </c>
      <c r="E11">
        <v>21.314800262451172</v>
      </c>
      <c r="H11" t="s">
        <v>33</v>
      </c>
      <c r="I11">
        <v>33.066837310791016</v>
      </c>
      <c r="J11">
        <v>33.135402679443359</v>
      </c>
      <c r="R11" s="1" t="s">
        <v>7</v>
      </c>
      <c r="S11" t="s">
        <v>16</v>
      </c>
      <c r="V11" t="s">
        <v>6</v>
      </c>
      <c r="W11" t="s">
        <v>16</v>
      </c>
    </row>
    <row r="12" spans="2:24" x14ac:dyDescent="0.3">
      <c r="B12" t="s">
        <v>47</v>
      </c>
      <c r="C12" t="s">
        <v>9</v>
      </c>
      <c r="D12">
        <v>21.343103408813477</v>
      </c>
      <c r="E12">
        <v>21.314800262451172</v>
      </c>
      <c r="H12" t="s">
        <v>33</v>
      </c>
      <c r="I12">
        <v>33.164867401123047</v>
      </c>
      <c r="J12">
        <v>33.135402679443359</v>
      </c>
      <c r="R12" s="1" t="s">
        <v>14</v>
      </c>
      <c r="S12" t="s">
        <v>16</v>
      </c>
      <c r="V12" t="s">
        <v>6</v>
      </c>
      <c r="W12" t="s">
        <v>16</v>
      </c>
    </row>
    <row r="13" spans="2:24" x14ac:dyDescent="0.3">
      <c r="B13" t="s">
        <v>48</v>
      </c>
      <c r="C13" t="s">
        <v>9</v>
      </c>
      <c r="D13">
        <v>21.156745910644531</v>
      </c>
      <c r="E13">
        <v>21.314800262451172</v>
      </c>
      <c r="H13" t="s">
        <v>34</v>
      </c>
      <c r="I13">
        <v>33.174507141113281</v>
      </c>
      <c r="J13">
        <v>33.135402679443359</v>
      </c>
      <c r="R13" s="1" t="s">
        <v>13</v>
      </c>
      <c r="S13" t="s">
        <v>16</v>
      </c>
      <c r="V13" t="s">
        <v>6</v>
      </c>
      <c r="W13" t="s">
        <v>16</v>
      </c>
    </row>
    <row r="14" spans="2:24" x14ac:dyDescent="0.3">
      <c r="B14" t="s">
        <v>36</v>
      </c>
      <c r="C14" t="s">
        <v>9</v>
      </c>
      <c r="D14">
        <v>21.483484268188477</v>
      </c>
      <c r="E14">
        <v>21.208993911743164</v>
      </c>
      <c r="H14" t="s">
        <v>33</v>
      </c>
      <c r="I14">
        <v>32.489833831787109</v>
      </c>
      <c r="J14">
        <v>32.628890991210938</v>
      </c>
      <c r="R14" s="1" t="s">
        <v>11</v>
      </c>
      <c r="S14">
        <v>27.0640258789062</v>
      </c>
      <c r="V14" t="s">
        <v>6</v>
      </c>
      <c r="W14">
        <v>27.957780572454727</v>
      </c>
    </row>
    <row r="15" spans="2:24" x14ac:dyDescent="0.3">
      <c r="B15" t="s">
        <v>36</v>
      </c>
      <c r="C15" t="s">
        <v>9</v>
      </c>
      <c r="D15">
        <v>21.285350799560547</v>
      </c>
      <c r="E15">
        <v>21.208993911743164</v>
      </c>
      <c r="H15" t="s">
        <v>33</v>
      </c>
      <c r="I15">
        <v>32.749309539794922</v>
      </c>
      <c r="J15">
        <v>32.628890991210938</v>
      </c>
      <c r="R15" s="1" t="s">
        <v>7</v>
      </c>
      <c r="S15">
        <v>27.256681442260742</v>
      </c>
      <c r="V15" t="s">
        <v>6</v>
      </c>
      <c r="W15">
        <v>26.746788775920841</v>
      </c>
    </row>
    <row r="16" spans="2:24" x14ac:dyDescent="0.3">
      <c r="B16" t="s">
        <v>36</v>
      </c>
      <c r="C16" t="s">
        <v>9</v>
      </c>
      <c r="D16">
        <v>20.858148574829102</v>
      </c>
      <c r="E16">
        <v>21.208993911743164</v>
      </c>
      <c r="H16" t="s">
        <v>34</v>
      </c>
      <c r="I16">
        <v>32.64752197265625</v>
      </c>
      <c r="J16">
        <v>32.628890991210938</v>
      </c>
      <c r="R16" s="1" t="s">
        <v>7</v>
      </c>
      <c r="S16">
        <v>27.125852584838867</v>
      </c>
      <c r="V16" t="s">
        <v>6</v>
      </c>
      <c r="W16">
        <v>26.403334640207547</v>
      </c>
    </row>
    <row r="17" spans="2:25" x14ac:dyDescent="0.3">
      <c r="B17" t="s">
        <v>38</v>
      </c>
      <c r="C17" t="s">
        <v>9</v>
      </c>
      <c r="D17">
        <v>20.889541625976563</v>
      </c>
      <c r="E17">
        <f>AVERAGE(D17:D19)</f>
        <v>20.742249806722</v>
      </c>
      <c r="H17" t="s">
        <v>33</v>
      </c>
      <c r="I17">
        <v>31.433965682983398</v>
      </c>
      <c r="J17">
        <f>AVERAGE(I17:I19)</f>
        <v>31.561400095621746</v>
      </c>
      <c r="R17" s="1" t="s">
        <v>11</v>
      </c>
      <c r="S17">
        <v>25.988185882568299</v>
      </c>
      <c r="V17" t="s">
        <v>6</v>
      </c>
      <c r="W17">
        <v>26.854673385620099</v>
      </c>
    </row>
    <row r="18" spans="2:25" x14ac:dyDescent="0.3">
      <c r="B18" t="s">
        <v>37</v>
      </c>
      <c r="C18" t="s">
        <v>9</v>
      </c>
      <c r="D18">
        <v>20.685745239257798</v>
      </c>
      <c r="E18">
        <v>20.742249806722</v>
      </c>
      <c r="H18" t="s">
        <v>33</v>
      </c>
      <c r="I18">
        <v>31.537141799926758</v>
      </c>
      <c r="J18">
        <f>AVERAGE(I18:I20)</f>
        <v>31.625117301940918</v>
      </c>
      <c r="R18" s="1" t="s">
        <v>7</v>
      </c>
      <c r="S18">
        <v>25.844312667846602</v>
      </c>
      <c r="V18" t="s">
        <v>6</v>
      </c>
      <c r="W18">
        <v>26.4630222320556</v>
      </c>
    </row>
    <row r="19" spans="2:25" x14ac:dyDescent="0.3">
      <c r="B19" t="s">
        <v>37</v>
      </c>
      <c r="C19" t="s">
        <v>9</v>
      </c>
      <c r="D19">
        <v>20.651462554931641</v>
      </c>
      <c r="E19">
        <v>20.742249806722</v>
      </c>
      <c r="H19" t="s">
        <v>34</v>
      </c>
      <c r="I19">
        <v>31.713092803955078</v>
      </c>
      <c r="J19">
        <f>AVERAGE(I19:I21)</f>
        <v>31.713092803955078</v>
      </c>
      <c r="R19" s="1" t="s">
        <v>7</v>
      </c>
      <c r="S19">
        <v>25.4110393524169</v>
      </c>
      <c r="V19" t="s">
        <v>6</v>
      </c>
      <c r="W19">
        <v>25.945438385009702</v>
      </c>
    </row>
    <row r="22" spans="2:25" x14ac:dyDescent="0.3">
      <c r="H22" t="s">
        <v>0</v>
      </c>
      <c r="I22">
        <v>11.457675933837891</v>
      </c>
      <c r="J22">
        <v>9.915040958431029E-2</v>
      </c>
      <c r="K22">
        <v>11.454280217488607</v>
      </c>
    </row>
    <row r="23" spans="2:25" x14ac:dyDescent="0.3">
      <c r="H23" t="s">
        <v>0</v>
      </c>
      <c r="I23">
        <v>11.353475570678711</v>
      </c>
    </row>
    <row r="24" spans="2:25" x14ac:dyDescent="0.3">
      <c r="H24" t="s">
        <v>0</v>
      </c>
      <c r="I24">
        <v>11.551689147949219</v>
      </c>
    </row>
    <row r="25" spans="2:25" x14ac:dyDescent="0.3">
      <c r="H25" t="s">
        <v>35</v>
      </c>
      <c r="I25">
        <v>13.366876602172852</v>
      </c>
      <c r="J25">
        <v>0.30037448576894077</v>
      </c>
      <c r="K25">
        <v>13.679395039876303</v>
      </c>
    </row>
    <row r="26" spans="2:25" x14ac:dyDescent="0.3">
      <c r="H26" t="s">
        <v>35</v>
      </c>
      <c r="I26">
        <v>13.70536994934082</v>
      </c>
    </row>
    <row r="27" spans="2:25" x14ac:dyDescent="0.3">
      <c r="H27" t="s">
        <v>35</v>
      </c>
      <c r="I27">
        <v>13.965938568115234</v>
      </c>
    </row>
    <row r="28" spans="2:25" x14ac:dyDescent="0.3">
      <c r="H28" t="s">
        <v>46</v>
      </c>
      <c r="I28">
        <v>11.622283935546875</v>
      </c>
      <c r="J28">
        <v>0.19774120343300483</v>
      </c>
      <c r="K28">
        <v>11.820603052775065</v>
      </c>
    </row>
    <row r="29" spans="2:25" x14ac:dyDescent="0.3">
      <c r="H29" t="s">
        <v>47</v>
      </c>
      <c r="I29">
        <v>11.82176399230957</v>
      </c>
    </row>
    <row r="30" spans="2:25" x14ac:dyDescent="0.3">
      <c r="H30" t="s">
        <v>48</v>
      </c>
      <c r="I30">
        <v>12.01776123046875</v>
      </c>
    </row>
    <row r="31" spans="2:25" x14ac:dyDescent="0.3">
      <c r="H31" t="s">
        <v>36</v>
      </c>
      <c r="I31">
        <v>11.006349563598633</v>
      </c>
      <c r="J31">
        <v>0.3933673395371875</v>
      </c>
      <c r="K31">
        <v>11.419893900553385</v>
      </c>
      <c r="R31" s="1" t="s">
        <v>11</v>
      </c>
      <c r="S31">
        <v>5.5805416107177201</v>
      </c>
      <c r="T31">
        <v>0.34466055846513832</v>
      </c>
      <c r="U31">
        <v>5.9398587544758952</v>
      </c>
      <c r="V31" t="s">
        <v>6</v>
      </c>
      <c r="W31">
        <v>6.4742963042662502</v>
      </c>
      <c r="X31">
        <v>0.5621597594439971</v>
      </c>
      <c r="Y31">
        <v>5.8269734486683298</v>
      </c>
    </row>
    <row r="32" spans="2:25" x14ac:dyDescent="0.3">
      <c r="H32" t="s">
        <v>36</v>
      </c>
      <c r="I32">
        <v>11.463958740234375</v>
      </c>
      <c r="R32" s="1" t="s">
        <v>7</v>
      </c>
      <c r="S32">
        <v>5.9713306427001953</v>
      </c>
      <c r="V32" t="s">
        <v>6</v>
      </c>
      <c r="W32">
        <v>5.461437976360294</v>
      </c>
    </row>
    <row r="33" spans="8:25" x14ac:dyDescent="0.3">
      <c r="H33" t="s">
        <v>36</v>
      </c>
      <c r="I33">
        <v>11.789373397827148</v>
      </c>
      <c r="R33" s="1" t="s">
        <v>7</v>
      </c>
      <c r="S33">
        <v>6.2677040100097656</v>
      </c>
      <c r="V33" t="s">
        <v>6</v>
      </c>
      <c r="W33">
        <v>5.5451860653784451</v>
      </c>
    </row>
    <row r="34" spans="8:25" x14ac:dyDescent="0.3">
      <c r="H34" t="s">
        <v>38</v>
      </c>
      <c r="I34">
        <v>10.544424057006836</v>
      </c>
      <c r="J34">
        <v>0.26010657007722621</v>
      </c>
      <c r="K34">
        <v>10.819150288899744</v>
      </c>
      <c r="R34" s="1" t="s">
        <v>11</v>
      </c>
      <c r="S34">
        <v>5.0986442565917365</v>
      </c>
      <c r="T34">
        <v>0.21515539038700884</v>
      </c>
      <c r="U34">
        <v>5.0055961608885999</v>
      </c>
      <c r="V34" t="s">
        <v>6</v>
      </c>
      <c r="W34">
        <v>5.9651317596435369</v>
      </c>
      <c r="X34">
        <v>0.34624647028376981</v>
      </c>
      <c r="Y34">
        <v>5.6787948608398002</v>
      </c>
    </row>
    <row r="35" spans="8:25" x14ac:dyDescent="0.3">
      <c r="H35" t="s">
        <v>37</v>
      </c>
      <c r="I35">
        <v>10.85139656066896</v>
      </c>
      <c r="R35" s="1" t="s">
        <v>7</v>
      </c>
      <c r="S35">
        <v>5.1585674285888032</v>
      </c>
      <c r="V35" t="s">
        <v>6</v>
      </c>
      <c r="W35">
        <v>5.7772769927978018</v>
      </c>
    </row>
    <row r="36" spans="8:25" x14ac:dyDescent="0.3">
      <c r="H36" t="s">
        <v>37</v>
      </c>
      <c r="I36">
        <v>11.061630249023438</v>
      </c>
      <c r="R36" s="1" t="s">
        <v>7</v>
      </c>
      <c r="S36">
        <v>4.7595767974852592</v>
      </c>
      <c r="V36" t="s">
        <v>6</v>
      </c>
      <c r="W36">
        <v>5.2939758300780611</v>
      </c>
    </row>
    <row r="37" spans="8:25" x14ac:dyDescent="0.3">
      <c r="J37" t="s">
        <v>41</v>
      </c>
      <c r="S37" t="s">
        <v>41</v>
      </c>
      <c r="W37" t="s">
        <v>41</v>
      </c>
    </row>
    <row r="38" spans="8:25" x14ac:dyDescent="0.3">
      <c r="I38" t="s">
        <v>0</v>
      </c>
      <c r="J38">
        <f>I22-K22</f>
        <v>3.395716349283262E-3</v>
      </c>
    </row>
    <row r="39" spans="8:25" x14ac:dyDescent="0.3">
      <c r="I39" t="s">
        <v>0</v>
      </c>
      <c r="J39">
        <f>I23-K22</f>
        <v>-0.10080464680989643</v>
      </c>
    </row>
    <row r="40" spans="8:25" x14ac:dyDescent="0.3">
      <c r="I40" t="s">
        <v>0</v>
      </c>
      <c r="J40">
        <f>I24-K22</f>
        <v>9.7408930460611387E-2</v>
      </c>
    </row>
    <row r="41" spans="8:25" x14ac:dyDescent="0.3">
      <c r="I41" t="s">
        <v>35</v>
      </c>
      <c r="J41">
        <f>I25-K25</f>
        <v>-0.31251843770345111</v>
      </c>
    </row>
    <row r="42" spans="8:25" x14ac:dyDescent="0.3">
      <c r="I42" t="s">
        <v>35</v>
      </c>
      <c r="J42">
        <f>I26-K25</f>
        <v>2.5974909464517637E-2</v>
      </c>
    </row>
    <row r="43" spans="8:25" x14ac:dyDescent="0.3">
      <c r="I43" t="s">
        <v>35</v>
      </c>
      <c r="J43">
        <f>I27-K25</f>
        <v>0.2865435282389317</v>
      </c>
    </row>
    <row r="44" spans="8:25" x14ac:dyDescent="0.3">
      <c r="I44" t="s">
        <v>46</v>
      </c>
      <c r="J44">
        <f>I28-K28</f>
        <v>-0.19831911722818951</v>
      </c>
    </row>
    <row r="45" spans="8:25" x14ac:dyDescent="0.3">
      <c r="I45" t="s">
        <v>47</v>
      </c>
      <c r="J45">
        <f>I29-K28</f>
        <v>1.1609395345058005E-3</v>
      </c>
    </row>
    <row r="46" spans="8:25" x14ac:dyDescent="0.3">
      <c r="I46" t="s">
        <v>48</v>
      </c>
      <c r="J46">
        <f>I30-K28</f>
        <v>0.19715817769368549</v>
      </c>
    </row>
    <row r="47" spans="8:25" x14ac:dyDescent="0.3">
      <c r="I47" t="s">
        <v>36</v>
      </c>
      <c r="J47">
        <v>-0.44793065388997455</v>
      </c>
      <c r="S47">
        <v>-5.8737386067708801</v>
      </c>
      <c r="W47">
        <v>-4.9799839132223571</v>
      </c>
    </row>
    <row r="48" spans="8:25" x14ac:dyDescent="0.3">
      <c r="I48" t="s">
        <v>36</v>
      </c>
      <c r="J48">
        <v>9.678522745767637E-3</v>
      </c>
      <c r="S48">
        <v>-5.4829495747884121</v>
      </c>
      <c r="W48">
        <v>-5.9928422411283133</v>
      </c>
    </row>
    <row r="49" spans="9:25" x14ac:dyDescent="0.3">
      <c r="I49" t="s">
        <v>36</v>
      </c>
      <c r="J49">
        <v>0.33509318033854107</v>
      </c>
      <c r="S49">
        <v>-5.1865762074788417</v>
      </c>
      <c r="W49">
        <v>-5.9090941521101623</v>
      </c>
    </row>
    <row r="50" spans="9:25" x14ac:dyDescent="0.3">
      <c r="I50" t="s">
        <v>38</v>
      </c>
      <c r="J50">
        <v>-0.90985616048177143</v>
      </c>
      <c r="S50">
        <v>-6.3556359608968709</v>
      </c>
      <c r="W50">
        <v>-5.4891484578450704</v>
      </c>
    </row>
    <row r="51" spans="9:25" x14ac:dyDescent="0.3">
      <c r="I51" t="s">
        <v>37</v>
      </c>
      <c r="J51">
        <v>-0.60288365681964784</v>
      </c>
      <c r="S51">
        <v>-6.2957127888998041</v>
      </c>
      <c r="W51">
        <v>-5.6770032246908055</v>
      </c>
    </row>
    <row r="52" spans="9:25" x14ac:dyDescent="0.3">
      <c r="I52" t="s">
        <v>37</v>
      </c>
      <c r="J52">
        <v>-0.39264996846516986</v>
      </c>
      <c r="S52">
        <v>-6.6947034200033482</v>
      </c>
      <c r="W52">
        <v>-6.1603043874105463</v>
      </c>
    </row>
    <row r="55" spans="9:25" x14ac:dyDescent="0.3">
      <c r="I55" t="s">
        <v>0</v>
      </c>
      <c r="J55">
        <v>0.99764903663980553</v>
      </c>
      <c r="K55">
        <v>1.0015768843120572</v>
      </c>
      <c r="L55">
        <v>6.8914593489563622E-2</v>
      </c>
      <c r="S55">
        <v>0</v>
      </c>
      <c r="W55">
        <v>0</v>
      </c>
    </row>
    <row r="56" spans="9:25" x14ac:dyDescent="0.3">
      <c r="I56" t="s">
        <v>0</v>
      </c>
      <c r="J56">
        <v>1.0723713987698644</v>
      </c>
      <c r="S56">
        <v>0</v>
      </c>
      <c r="W56">
        <v>0</v>
      </c>
    </row>
    <row r="57" spans="9:25" x14ac:dyDescent="0.3">
      <c r="I57" t="s">
        <v>0</v>
      </c>
      <c r="J57">
        <v>0.93471021752650163</v>
      </c>
      <c r="S57">
        <v>0</v>
      </c>
      <c r="W57">
        <v>0</v>
      </c>
    </row>
    <row r="58" spans="9:25" x14ac:dyDescent="0.3">
      <c r="I58" t="s">
        <v>35</v>
      </c>
      <c r="J58">
        <v>1.2418736831700994</v>
      </c>
      <c r="K58">
        <v>0.79979476231795044</v>
      </c>
      <c r="L58">
        <v>0.55615465296306221</v>
      </c>
      <c r="S58">
        <v>0</v>
      </c>
      <c r="W58">
        <v>0</v>
      </c>
    </row>
    <row r="59" spans="9:25" x14ac:dyDescent="0.3">
      <c r="I59" t="s">
        <v>35</v>
      </c>
      <c r="J59">
        <v>0.98215667622780156</v>
      </c>
      <c r="S59">
        <v>0</v>
      </c>
      <c r="W59">
        <v>0</v>
      </c>
    </row>
    <row r="60" spans="9:25" x14ac:dyDescent="0.3">
      <c r="I60" t="s">
        <v>35</v>
      </c>
      <c r="J60">
        <v>0.17535392755595069</v>
      </c>
      <c r="S60">
        <v>0</v>
      </c>
      <c r="W60">
        <v>0</v>
      </c>
    </row>
    <row r="61" spans="9:25" x14ac:dyDescent="0.3">
      <c r="I61" t="s">
        <v>46</v>
      </c>
      <c r="J61">
        <v>1.2150058515145801</v>
      </c>
      <c r="K61">
        <v>1.3971228440424357</v>
      </c>
      <c r="L61">
        <v>0.508204877145772</v>
      </c>
      <c r="S61">
        <v>0</v>
      </c>
      <c r="W61">
        <v>0</v>
      </c>
    </row>
    <row r="62" spans="9:25" x14ac:dyDescent="0.3">
      <c r="I62" t="s">
        <v>47</v>
      </c>
      <c r="J62">
        <v>1.9712933852081704</v>
      </c>
      <c r="S62">
        <v>0</v>
      </c>
      <c r="W62">
        <v>0</v>
      </c>
    </row>
    <row r="63" spans="9:25" x14ac:dyDescent="0.3">
      <c r="I63" t="s">
        <v>48</v>
      </c>
      <c r="J63">
        <v>1.0050692954045548</v>
      </c>
      <c r="S63">
        <v>0</v>
      </c>
      <c r="W63">
        <v>0</v>
      </c>
    </row>
    <row r="64" spans="9:25" x14ac:dyDescent="0.3">
      <c r="I64" t="s">
        <v>36</v>
      </c>
      <c r="J64">
        <v>1.3640822658785112</v>
      </c>
      <c r="K64">
        <v>1.0500430039957371</v>
      </c>
      <c r="L64">
        <v>0.28986835914739356</v>
      </c>
      <c r="S64">
        <v>58.636968217444043</v>
      </c>
      <c r="T64">
        <v>46.592672566179452</v>
      </c>
      <c r="U64">
        <v>11.226887636459715</v>
      </c>
      <c r="W64">
        <v>31.559094641996595</v>
      </c>
      <c r="X64">
        <v>51.778022015911937</v>
      </c>
      <c r="Y64">
        <v>17.601947801732646</v>
      </c>
    </row>
    <row r="65" spans="8:25" x14ac:dyDescent="0.3">
      <c r="I65" t="s">
        <v>36</v>
      </c>
      <c r="J65">
        <v>0.99331381194008894</v>
      </c>
      <c r="S65">
        <v>44.723139904559815</v>
      </c>
      <c r="W65">
        <v>63.683258044001214</v>
      </c>
    </row>
    <row r="66" spans="8:25" x14ac:dyDescent="0.3">
      <c r="I66" t="s">
        <v>36</v>
      </c>
      <c r="J66">
        <v>0.79273293416861135</v>
      </c>
      <c r="S66">
        <v>36.417909576534498</v>
      </c>
      <c r="W66">
        <v>60.091713361738002</v>
      </c>
    </row>
    <row r="67" spans="8:25" x14ac:dyDescent="0.3">
      <c r="I67" t="s">
        <v>38</v>
      </c>
      <c r="J67">
        <v>1.8788581632544497</v>
      </c>
      <c r="K67">
        <v>1.5701366473044696</v>
      </c>
      <c r="L67">
        <v>0.28650520983272026</v>
      </c>
      <c r="S67">
        <v>81.891168061001068</v>
      </c>
      <c r="T67">
        <v>88.012639136605699</v>
      </c>
      <c r="U67">
        <v>13.590540872491975</v>
      </c>
      <c r="W67">
        <v>44.915716963615637</v>
      </c>
      <c r="X67">
        <v>55.86642322789487</v>
      </c>
      <c r="Y67">
        <v>13.912747430638182</v>
      </c>
    </row>
    <row r="68" spans="8:25" x14ac:dyDescent="0.3">
      <c r="I68" t="s">
        <v>37</v>
      </c>
      <c r="J68">
        <v>1.5187492084633771</v>
      </c>
      <c r="S68">
        <v>78.559442634086864</v>
      </c>
      <c r="W68">
        <v>51.162087499178362</v>
      </c>
    </row>
    <row r="69" spans="8:25" x14ac:dyDescent="0.3">
      <c r="I69" t="s">
        <v>37</v>
      </c>
      <c r="J69">
        <v>1.3128025701955817</v>
      </c>
      <c r="S69">
        <v>103.58730671472924</v>
      </c>
      <c r="W69">
        <v>71.52146522089059</v>
      </c>
    </row>
    <row r="72" spans="8:25" x14ac:dyDescent="0.3">
      <c r="H72" t="s">
        <v>42</v>
      </c>
      <c r="I72" t="s">
        <v>0</v>
      </c>
      <c r="J72">
        <v>0.99764903663980553</v>
      </c>
      <c r="S72">
        <v>0</v>
      </c>
      <c r="W72">
        <v>0</v>
      </c>
    </row>
    <row r="73" spans="8:25" x14ac:dyDescent="0.3">
      <c r="I73" t="s">
        <v>0</v>
      </c>
      <c r="J73">
        <v>1.0723713987698644</v>
      </c>
      <c r="S73">
        <v>0</v>
      </c>
      <c r="W73">
        <v>0</v>
      </c>
    </row>
    <row r="74" spans="8:25" x14ac:dyDescent="0.3">
      <c r="I74" t="s">
        <v>0</v>
      </c>
      <c r="J74">
        <v>0.93471021752650163</v>
      </c>
      <c r="S74">
        <v>0</v>
      </c>
      <c r="W74">
        <v>0</v>
      </c>
    </row>
    <row r="75" spans="8:25" x14ac:dyDescent="0.3">
      <c r="I75" t="s">
        <v>35</v>
      </c>
      <c r="J75">
        <v>1.2407336696170874</v>
      </c>
      <c r="S75">
        <v>0</v>
      </c>
      <c r="W75">
        <v>0</v>
      </c>
    </row>
    <row r="76" spans="8:25" x14ac:dyDescent="0.3">
      <c r="I76" t="s">
        <v>35</v>
      </c>
      <c r="J76">
        <v>0.98396235997634696</v>
      </c>
      <c r="S76">
        <v>0</v>
      </c>
      <c r="W76">
        <v>0</v>
      </c>
    </row>
    <row r="77" spans="8:25" x14ac:dyDescent="0.3">
      <c r="I77" t="s">
        <v>35</v>
      </c>
      <c r="J77">
        <v>0.17535392755595069</v>
      </c>
      <c r="S77">
        <v>0</v>
      </c>
      <c r="W77">
        <v>0</v>
      </c>
    </row>
    <row r="78" spans="8:25" x14ac:dyDescent="0.3">
      <c r="I78" t="s">
        <v>46</v>
      </c>
      <c r="J78">
        <v>0.49290479660720654</v>
      </c>
      <c r="S78">
        <v>0</v>
      </c>
      <c r="W78">
        <v>0</v>
      </c>
    </row>
    <row r="79" spans="8:25" x14ac:dyDescent="0.3">
      <c r="I79" t="s">
        <v>47</v>
      </c>
      <c r="J79">
        <v>0.62327512025770482</v>
      </c>
      <c r="S79">
        <v>0</v>
      </c>
      <c r="W79">
        <v>0</v>
      </c>
    </row>
    <row r="80" spans="8:25" x14ac:dyDescent="0.3">
      <c r="I80" t="s">
        <v>48</v>
      </c>
      <c r="J80">
        <v>0.49260642837046592</v>
      </c>
      <c r="S80">
        <v>0</v>
      </c>
      <c r="W80">
        <v>0</v>
      </c>
    </row>
    <row r="81" spans="9:23" x14ac:dyDescent="0.3">
      <c r="I81" t="s">
        <v>36</v>
      </c>
      <c r="J81">
        <v>1.3640822658785112</v>
      </c>
      <c r="S81">
        <v>58.636968217442003</v>
      </c>
      <c r="W81">
        <v>31.559094641996602</v>
      </c>
    </row>
    <row r="82" spans="9:23" x14ac:dyDescent="0.3">
      <c r="I82" t="s">
        <v>36</v>
      </c>
      <c r="J82">
        <v>0.99331381194008894</v>
      </c>
      <c r="S82">
        <v>44.723139904559801</v>
      </c>
      <c r="W82">
        <v>63.683258044001263</v>
      </c>
    </row>
    <row r="83" spans="9:23" x14ac:dyDescent="0.3">
      <c r="I83" t="s">
        <v>36</v>
      </c>
      <c r="J83">
        <v>0.79273293416861135</v>
      </c>
      <c r="S83">
        <v>36.417909576534498</v>
      </c>
      <c r="W83">
        <v>60.091713361737938</v>
      </c>
    </row>
    <row r="84" spans="9:23" x14ac:dyDescent="0.3">
      <c r="I84" t="s">
        <v>38</v>
      </c>
      <c r="J84">
        <v>1.8788581632544497</v>
      </c>
      <c r="S84">
        <v>81.891168061001068</v>
      </c>
      <c r="W84">
        <v>44.915716963615601</v>
      </c>
    </row>
    <row r="85" spans="9:23" x14ac:dyDescent="0.3">
      <c r="I85" t="s">
        <v>37</v>
      </c>
      <c r="J85">
        <v>1.5187492084633771</v>
      </c>
      <c r="S85">
        <v>78.559442634086864</v>
      </c>
      <c r="W85">
        <v>51.162087499176103</v>
      </c>
    </row>
    <row r="86" spans="9:23" x14ac:dyDescent="0.3">
      <c r="I86" t="s">
        <v>37</v>
      </c>
      <c r="J86">
        <v>1.3128025701955817</v>
      </c>
      <c r="S86">
        <v>103.58730671472924</v>
      </c>
      <c r="W86">
        <v>71.521465220887407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workbookViewId="0">
      <selection activeCell="E15" sqref="E15"/>
    </sheetView>
  </sheetViews>
  <sheetFormatPr defaultRowHeight="14" x14ac:dyDescent="0.3"/>
  <sheetData>
    <row r="1" spans="1:28" x14ac:dyDescent="0.3">
      <c r="A1" s="7"/>
      <c r="B1" s="10" t="s">
        <v>29</v>
      </c>
      <c r="C1" s="10"/>
      <c r="D1" s="10"/>
      <c r="E1" s="10" t="s">
        <v>26</v>
      </c>
      <c r="F1" s="10"/>
      <c r="G1" s="10"/>
      <c r="H1" s="10" t="s">
        <v>6</v>
      </c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28" x14ac:dyDescent="0.3">
      <c r="A2" s="5" t="s">
        <v>59</v>
      </c>
      <c r="B2" s="6">
        <v>0.99764900000000001</v>
      </c>
      <c r="C2" s="6">
        <v>1.072371</v>
      </c>
      <c r="D2" s="6">
        <v>0.93471020000000005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x14ac:dyDescent="0.3">
      <c r="A3" s="5" t="s">
        <v>28</v>
      </c>
      <c r="B3" s="6">
        <v>1.364082</v>
      </c>
      <c r="C3" s="6">
        <v>0.99331380000000002</v>
      </c>
      <c r="D3" s="6">
        <v>0.79273300000000002</v>
      </c>
      <c r="E3" s="6">
        <v>58.636969999999998</v>
      </c>
      <c r="F3" s="6">
        <v>44.723140000000001</v>
      </c>
      <c r="G3" s="6">
        <v>36.417909999999999</v>
      </c>
      <c r="H3" s="6">
        <v>31.559100000000001</v>
      </c>
      <c r="I3" s="6">
        <v>63.683259999999997</v>
      </c>
      <c r="J3" s="6">
        <v>60.091709999999999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8" x14ac:dyDescent="0.3">
      <c r="A4" s="5" t="s">
        <v>24</v>
      </c>
      <c r="B4" s="6">
        <v>1.8788579999999999</v>
      </c>
      <c r="C4" s="6">
        <v>1.5187489999999999</v>
      </c>
      <c r="D4" s="6">
        <v>1.3128029999999999</v>
      </c>
      <c r="E4" s="6">
        <v>81.891170000000002</v>
      </c>
      <c r="F4" s="6">
        <v>78.559439999999995</v>
      </c>
      <c r="G4" s="6">
        <v>103.5873</v>
      </c>
      <c r="H4" s="6">
        <v>44.91572</v>
      </c>
      <c r="I4" s="6">
        <v>51.162089999999999</v>
      </c>
      <c r="J4" s="6">
        <v>71.521460000000005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x14ac:dyDescent="0.3">
      <c r="B5" s="10" t="s">
        <v>29</v>
      </c>
      <c r="C5" s="10"/>
      <c r="D5" s="10"/>
      <c r="E5" s="10" t="s">
        <v>26</v>
      </c>
      <c r="F5" s="10"/>
      <c r="G5" s="10"/>
      <c r="H5" s="10" t="s">
        <v>6</v>
      </c>
      <c r="I5" s="10"/>
      <c r="J5" s="10"/>
    </row>
    <row r="6" spans="1:28" x14ac:dyDescent="0.3">
      <c r="A6" s="5" t="s">
        <v>0</v>
      </c>
      <c r="B6" s="6">
        <f>B2/AVERAGE(B2:D2)</f>
        <v>0.99607844990541905</v>
      </c>
      <c r="C6" s="6">
        <f>C2/AVERAGE(B2:D2)</f>
        <v>1.0706828187103121</v>
      </c>
      <c r="D6" s="6">
        <f>D2/AVERAGE(B2:D2)</f>
        <v>0.93323873138426872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</row>
    <row r="7" spans="1:28" x14ac:dyDescent="0.3">
      <c r="A7" s="5" t="s">
        <v>28</v>
      </c>
      <c r="B7">
        <f>B3*3/(B3+C3+D3)</f>
        <v>1.2990725966506513</v>
      </c>
      <c r="C7">
        <f>C3*3/(B3+C3+D3)</f>
        <v>0.94597446301243293</v>
      </c>
      <c r="D7">
        <f>D3*3/(B3+C3+D3)</f>
        <v>0.75495294033691573</v>
      </c>
      <c r="E7">
        <f>E3*3/(B3+C3+D3)</f>
        <v>55.842449997600099</v>
      </c>
      <c r="F7">
        <f>F3*3/(B3+C3+D3)</f>
        <v>42.591725138349901</v>
      </c>
      <c r="G7">
        <f>G3*3/(B3+C3+D3)</f>
        <v>34.682305688580094</v>
      </c>
      <c r="H7">
        <f>H3*3/(B3+C3+D3)</f>
        <v>30.055056796407818</v>
      </c>
      <c r="I7">
        <f>I3*3/(B3+C3+D3)</f>
        <v>60.6482439702148</v>
      </c>
      <c r="J7">
        <f>J3*3/(B3+C3+D3)</f>
        <v>57.227860016390437</v>
      </c>
    </row>
    <row r="8" spans="1:28" x14ac:dyDescent="0.3">
      <c r="A8" s="5" t="s">
        <v>24</v>
      </c>
      <c r="B8">
        <f>B4*3/(B4+C4+D4)</f>
        <v>1.1966206763317844</v>
      </c>
      <c r="C8">
        <f>C4*3/(B4+C4+D4)</f>
        <v>0.96727185107028912</v>
      </c>
      <c r="D8">
        <f>D4*3/(B4+C4+D4)</f>
        <v>0.83610747259792684</v>
      </c>
      <c r="E8">
        <f>E4*3/(B4+C4+D4)</f>
        <v>52.155440821499624</v>
      </c>
      <c r="F8">
        <f>F4*3/(B4+C4+D4)</f>
        <v>50.033504514469016</v>
      </c>
      <c r="G8">
        <f>G4*3/(B4+C4+D4)</f>
        <v>65.973429064561259</v>
      </c>
      <c r="H8">
        <f>H4*3/(B4+C4+D4)</f>
        <v>28.606248712957051</v>
      </c>
      <c r="I8">
        <f>I4*3/(B4+C4+D4)</f>
        <v>32.584482030226667</v>
      </c>
      <c r="J8">
        <f>J4*3/(B4+C4+D4)</f>
        <v>45.551104893204638</v>
      </c>
    </row>
    <row r="9" spans="1:28" x14ac:dyDescent="0.3">
      <c r="B9" t="s">
        <v>57</v>
      </c>
      <c r="C9" t="s">
        <v>58</v>
      </c>
      <c r="E9" t="s">
        <v>57</v>
      </c>
      <c r="F9" t="s">
        <v>58</v>
      </c>
      <c r="H9" t="s">
        <v>57</v>
      </c>
      <c r="I9" t="s">
        <v>58</v>
      </c>
    </row>
    <row r="10" spans="1:28" x14ac:dyDescent="0.3">
      <c r="B10">
        <f>AVERAGE(B6:D6)</f>
        <v>1</v>
      </c>
      <c r="C10">
        <f>_xlfn.STDEV.S(B6:D6)</f>
        <v>6.8805909641399932E-2</v>
      </c>
      <c r="E10">
        <f>AVERAGE(E6:G6)</f>
        <v>0</v>
      </c>
      <c r="F10">
        <f>_xlfn.STDEV.S(E6:G6)</f>
        <v>0</v>
      </c>
      <c r="H10">
        <f>AVERAGE(H6:J6)</f>
        <v>0</v>
      </c>
      <c r="I10">
        <f>_xlfn.STDEV.S(H6:J6)</f>
        <v>0</v>
      </c>
    </row>
    <row r="11" spans="1:28" x14ac:dyDescent="0.3">
      <c r="B11">
        <f t="shared" ref="B11:B12" si="0">AVERAGE(B7:D7)</f>
        <v>1</v>
      </c>
      <c r="C11">
        <f t="shared" ref="C11:C12" si="1">_xlfn.STDEV.S(B7:D7)</f>
        <v>0.27605365254211139</v>
      </c>
      <c r="E11">
        <f t="shared" ref="E11:E12" si="2">AVERAGE(E7:G7)</f>
        <v>44.372160274843367</v>
      </c>
      <c r="F11">
        <f t="shared" ref="F11:F12" si="3">_xlfn.STDEV.S(E7:G7)</f>
        <v>10.69183748244814</v>
      </c>
      <c r="H11">
        <f t="shared" ref="H11:H12" si="4">AVERAGE(H7:J7)</f>
        <v>49.310386927671026</v>
      </c>
      <c r="I11">
        <f t="shared" ref="I11:I12" si="5">_xlfn.STDEV.S(H7:J7)</f>
        <v>16.763071330929897</v>
      </c>
    </row>
    <row r="12" spans="1:28" x14ac:dyDescent="0.3">
      <c r="B12">
        <f t="shared" si="0"/>
        <v>1.0000000000000002</v>
      </c>
      <c r="C12">
        <f t="shared" si="1"/>
        <v>0.18247134382112229</v>
      </c>
      <c r="E12">
        <f t="shared" si="2"/>
        <v>56.054124800176631</v>
      </c>
      <c r="F12">
        <f t="shared" si="3"/>
        <v>8.6556398515564723</v>
      </c>
      <c r="H12">
        <f t="shared" si="4"/>
        <v>35.58061187879612</v>
      </c>
      <c r="I12">
        <f t="shared" si="5"/>
        <v>8.8608483394331525</v>
      </c>
    </row>
    <row r="15" spans="1:28" x14ac:dyDescent="0.3">
      <c r="A15" s="8" t="s">
        <v>43</v>
      </c>
      <c r="B15" s="9"/>
    </row>
  </sheetData>
  <mergeCells count="12">
    <mergeCell ref="N1:P1"/>
    <mergeCell ref="Q1:S1"/>
    <mergeCell ref="T1:V1"/>
    <mergeCell ref="W1:Y1"/>
    <mergeCell ref="Z1:AB1"/>
    <mergeCell ref="K1:M1"/>
    <mergeCell ref="B5:D5"/>
    <mergeCell ref="E5:G5"/>
    <mergeCell ref="H5:J5"/>
    <mergeCell ref="B1:D1"/>
    <mergeCell ref="E1:G1"/>
    <mergeCell ref="H1:J1"/>
  </mergeCells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16"/>
  <sheetViews>
    <sheetView topLeftCell="D26" zoomScale="85" zoomScaleNormal="85" workbookViewId="0">
      <selection activeCell="Q70" sqref="Q70"/>
    </sheetView>
  </sheetViews>
  <sheetFormatPr defaultRowHeight="12.5" x14ac:dyDescent="0.25"/>
  <cols>
    <col min="1" max="1" width="8.6640625" style="1"/>
    <col min="2" max="2" width="19.83203125" style="1" customWidth="1"/>
    <col min="3" max="3" width="31.75" style="1" customWidth="1"/>
    <col min="4" max="16384" width="8.6640625" style="1"/>
  </cols>
  <sheetData>
    <row r="1" spans="2:24" x14ac:dyDescent="0.25">
      <c r="C1" s="1" t="s">
        <v>31</v>
      </c>
      <c r="D1" s="1" t="s">
        <v>23</v>
      </c>
      <c r="E1" s="1" t="s">
        <v>22</v>
      </c>
      <c r="M1" s="1" t="s">
        <v>31</v>
      </c>
      <c r="N1" s="1" t="s">
        <v>23</v>
      </c>
      <c r="O1" s="1" t="s">
        <v>22</v>
      </c>
      <c r="R1" s="1" t="s">
        <v>31</v>
      </c>
      <c r="S1" s="1" t="s">
        <v>23</v>
      </c>
      <c r="T1" s="1" t="s">
        <v>22</v>
      </c>
      <c r="V1" s="1" t="s">
        <v>31</v>
      </c>
    </row>
    <row r="2" spans="2:24" ht="14" x14ac:dyDescent="0.3">
      <c r="B2" t="s">
        <v>0</v>
      </c>
      <c r="C2" s="1" t="s">
        <v>9</v>
      </c>
      <c r="D2" s="1">
        <v>20.643078994750976</v>
      </c>
      <c r="M2" s="1" t="s">
        <v>21</v>
      </c>
      <c r="N2" s="1">
        <v>32.516231536865234</v>
      </c>
      <c r="O2" s="1">
        <f t="shared" ref="O2:O16" si="0">N2-1</f>
        <v>31.516231536865234</v>
      </c>
      <c r="R2" s="1" t="s">
        <v>20</v>
      </c>
      <c r="S2" s="1" t="s">
        <v>16</v>
      </c>
      <c r="V2" s="1" t="s">
        <v>6</v>
      </c>
      <c r="W2" s="1" t="s">
        <v>16</v>
      </c>
    </row>
    <row r="3" spans="2:24" ht="14" x14ac:dyDescent="0.3">
      <c r="B3" t="s">
        <v>0</v>
      </c>
      <c r="C3" s="1" t="s">
        <v>9</v>
      </c>
      <c r="D3" s="1">
        <v>21.162879180908202</v>
      </c>
      <c r="M3" s="1" t="s">
        <v>3</v>
      </c>
      <c r="N3" s="1">
        <v>32.938335418701172</v>
      </c>
      <c r="O3" s="1">
        <f t="shared" si="0"/>
        <v>31.938335418701172</v>
      </c>
      <c r="R3" s="1" t="s">
        <v>7</v>
      </c>
      <c r="S3" s="1" t="s">
        <v>16</v>
      </c>
      <c r="V3" s="1" t="s">
        <v>6</v>
      </c>
      <c r="W3" s="1" t="s">
        <v>16</v>
      </c>
    </row>
    <row r="4" spans="2:24" ht="14" x14ac:dyDescent="0.3">
      <c r="B4" t="s">
        <v>0</v>
      </c>
      <c r="C4" s="1" t="s">
        <v>9</v>
      </c>
      <c r="D4" s="1">
        <v>20.987824630737304</v>
      </c>
      <c r="M4" s="1" t="s">
        <v>19</v>
      </c>
      <c r="N4" s="1">
        <v>31.983608245849609</v>
      </c>
      <c r="O4" s="1">
        <f t="shared" si="0"/>
        <v>30.983608245849609</v>
      </c>
      <c r="R4" s="1" t="s">
        <v>14</v>
      </c>
      <c r="S4" s="1" t="s">
        <v>16</v>
      </c>
      <c r="V4" s="1" t="s">
        <v>6</v>
      </c>
      <c r="W4" s="1" t="s">
        <v>16</v>
      </c>
    </row>
    <row r="5" spans="2:24" ht="14" x14ac:dyDescent="0.3">
      <c r="B5" t="s">
        <v>49</v>
      </c>
      <c r="C5" s="1" t="s">
        <v>9</v>
      </c>
      <c r="D5" s="1">
        <v>21.931118011474609</v>
      </c>
      <c r="M5" s="1" t="s">
        <v>19</v>
      </c>
      <c r="N5" s="1">
        <v>33.207187652587891</v>
      </c>
      <c r="O5" s="1">
        <f t="shared" si="0"/>
        <v>32.207187652587891</v>
      </c>
      <c r="R5" s="1" t="s">
        <v>7</v>
      </c>
      <c r="S5" s="1" t="s">
        <v>16</v>
      </c>
      <c r="V5" s="1" t="s">
        <v>6</v>
      </c>
      <c r="W5" s="1" t="s">
        <v>16</v>
      </c>
    </row>
    <row r="6" spans="2:24" ht="14" x14ac:dyDescent="0.3">
      <c r="B6" t="s">
        <v>49</v>
      </c>
      <c r="C6" s="1" t="s">
        <v>9</v>
      </c>
      <c r="D6" s="1">
        <v>21.94072151184082</v>
      </c>
      <c r="M6" s="1" t="s">
        <v>3</v>
      </c>
      <c r="N6" s="1">
        <v>33.869171142578125</v>
      </c>
      <c r="O6" s="1">
        <f t="shared" si="0"/>
        <v>32.869171142578125</v>
      </c>
      <c r="R6" s="1" t="s">
        <v>13</v>
      </c>
      <c r="S6" s="1" t="s">
        <v>16</v>
      </c>
      <c r="V6" s="1" t="s">
        <v>6</v>
      </c>
      <c r="W6" s="1" t="s">
        <v>16</v>
      </c>
    </row>
    <row r="7" spans="2:24" ht="14" x14ac:dyDescent="0.3">
      <c r="B7" t="s">
        <v>50</v>
      </c>
      <c r="C7" s="1" t="s">
        <v>9</v>
      </c>
      <c r="D7" s="1">
        <v>21.625078201293945</v>
      </c>
      <c r="M7" s="1" t="s">
        <v>5</v>
      </c>
      <c r="N7" s="1">
        <v>33.372585296630859</v>
      </c>
      <c r="O7" s="1">
        <f t="shared" si="0"/>
        <v>32.372585296630859</v>
      </c>
      <c r="R7" s="1" t="s">
        <v>7</v>
      </c>
      <c r="S7" s="1" t="s">
        <v>16</v>
      </c>
      <c r="V7" s="1" t="s">
        <v>6</v>
      </c>
      <c r="W7" s="1" t="s">
        <v>16</v>
      </c>
    </row>
    <row r="8" spans="2:24" ht="14" x14ac:dyDescent="0.3">
      <c r="B8" t="s">
        <v>46</v>
      </c>
      <c r="C8" s="1" t="s">
        <v>9</v>
      </c>
      <c r="D8" s="1">
        <v>21.133965682983398</v>
      </c>
      <c r="M8" s="1" t="s">
        <v>10</v>
      </c>
      <c r="N8" s="1">
        <v>32.132099151611328</v>
      </c>
      <c r="O8" s="1">
        <f t="shared" si="0"/>
        <v>31.132099151611328</v>
      </c>
      <c r="R8" s="1" t="s">
        <v>14</v>
      </c>
      <c r="S8" s="1" t="s">
        <v>16</v>
      </c>
      <c r="V8" s="1" t="s">
        <v>6</v>
      </c>
      <c r="W8" s="1" t="s">
        <v>16</v>
      </c>
    </row>
    <row r="9" spans="2:24" ht="14" x14ac:dyDescent="0.3">
      <c r="B9" t="s">
        <v>47</v>
      </c>
      <c r="C9" s="1" t="s">
        <v>9</v>
      </c>
      <c r="D9" s="1">
        <v>21.237141799926757</v>
      </c>
      <c r="M9" s="1" t="s">
        <v>5</v>
      </c>
      <c r="N9" s="1">
        <v>31.928855895996094</v>
      </c>
      <c r="O9" s="1">
        <f t="shared" si="0"/>
        <v>30.928855895996094</v>
      </c>
      <c r="R9" s="1" t="s">
        <v>18</v>
      </c>
      <c r="S9" s="1" t="s">
        <v>16</v>
      </c>
      <c r="V9" s="1" t="s">
        <v>6</v>
      </c>
      <c r="W9" s="1" t="s">
        <v>16</v>
      </c>
    </row>
    <row r="10" spans="2:24" ht="14" x14ac:dyDescent="0.3">
      <c r="B10" t="s">
        <v>48</v>
      </c>
      <c r="C10" s="1" t="s">
        <v>9</v>
      </c>
      <c r="D10" s="1">
        <v>21.413092803955099</v>
      </c>
      <c r="M10" s="1" t="s">
        <v>15</v>
      </c>
      <c r="N10" s="1">
        <v>31.972080230712891</v>
      </c>
      <c r="O10" s="1">
        <f t="shared" si="0"/>
        <v>30.972080230712891</v>
      </c>
      <c r="R10" s="1" t="s">
        <v>17</v>
      </c>
      <c r="S10" s="1" t="s">
        <v>16</v>
      </c>
      <c r="V10" s="1" t="s">
        <v>6</v>
      </c>
      <c r="W10" s="1" t="s">
        <v>16</v>
      </c>
    </row>
    <row r="11" spans="2:24" ht="14" x14ac:dyDescent="0.3">
      <c r="B11" t="s">
        <v>51</v>
      </c>
      <c r="C11" s="1" t="s">
        <v>9</v>
      </c>
      <c r="D11" s="1">
        <v>21.444553375244141</v>
      </c>
      <c r="M11" s="1" t="s">
        <v>15</v>
      </c>
      <c r="N11" s="1">
        <v>31.934360504150298</v>
      </c>
      <c r="O11" s="1">
        <f t="shared" si="0"/>
        <v>30.934360504150298</v>
      </c>
      <c r="R11" s="1" t="s">
        <v>7</v>
      </c>
      <c r="S11" s="1">
        <v>26.5806579589843</v>
      </c>
      <c r="T11" s="1">
        <f>AVERAGE(S11:S13)</f>
        <v>27.312923558552999</v>
      </c>
      <c r="V11" s="1" t="s">
        <v>6</v>
      </c>
      <c r="W11" s="1">
        <v>28.183118820190401</v>
      </c>
      <c r="X11" s="1">
        <f>AVERAGE(W11:W13)</f>
        <v>27.800388336181602</v>
      </c>
    </row>
    <row r="12" spans="2:24" ht="14" x14ac:dyDescent="0.3">
      <c r="B12" t="s">
        <v>52</v>
      </c>
      <c r="C12" s="1" t="s">
        <v>9</v>
      </c>
      <c r="D12" s="1">
        <v>21.343103408813477</v>
      </c>
      <c r="M12" s="1" t="s">
        <v>12</v>
      </c>
      <c r="N12" s="1">
        <v>31.952241897583001</v>
      </c>
      <c r="O12" s="1">
        <f t="shared" si="0"/>
        <v>30.952241897583001</v>
      </c>
      <c r="R12" s="1" t="s">
        <v>14</v>
      </c>
      <c r="S12" s="1">
        <v>27.409833908081001</v>
      </c>
      <c r="T12" s="1">
        <v>27.312923558552999</v>
      </c>
      <c r="V12" s="1" t="s">
        <v>6</v>
      </c>
      <c r="W12" s="1">
        <v>27.655555725097599</v>
      </c>
      <c r="X12" s="1">
        <v>27.800388336181602</v>
      </c>
    </row>
    <row r="13" spans="2:24" ht="14" x14ac:dyDescent="0.3">
      <c r="B13" t="s">
        <v>53</v>
      </c>
      <c r="C13" s="1" t="s">
        <v>9</v>
      </c>
      <c r="D13" s="1">
        <v>21.156745910644531</v>
      </c>
      <c r="M13" s="1" t="s">
        <v>5</v>
      </c>
      <c r="N13" s="1">
        <v>31.908124923706001</v>
      </c>
      <c r="O13" s="1">
        <f t="shared" si="0"/>
        <v>30.908124923706001</v>
      </c>
      <c r="R13" s="1" t="s">
        <v>13</v>
      </c>
      <c r="S13" s="1">
        <v>27.948278808593699</v>
      </c>
      <c r="T13" s="1">
        <v>27.312923558552999</v>
      </c>
      <c r="V13" s="1" t="s">
        <v>6</v>
      </c>
      <c r="W13" s="1">
        <v>27.5624904632568</v>
      </c>
      <c r="X13" s="1">
        <v>27.800388336181602</v>
      </c>
    </row>
    <row r="14" spans="2:24" ht="14" x14ac:dyDescent="0.3">
      <c r="B14" t="s">
        <v>54</v>
      </c>
      <c r="C14" s="1" t="s">
        <v>9</v>
      </c>
      <c r="D14" s="1">
        <v>20.889541625976563</v>
      </c>
      <c r="M14" s="1" t="s">
        <v>12</v>
      </c>
      <c r="N14" s="1">
        <v>32.972667694091797</v>
      </c>
      <c r="O14" s="1">
        <f t="shared" si="0"/>
        <v>31.972667694091797</v>
      </c>
      <c r="R14" s="1" t="s">
        <v>11</v>
      </c>
      <c r="S14" s="1">
        <v>25.988185882568299</v>
      </c>
      <c r="T14" s="1">
        <f>AVERAGE(S14:S16)</f>
        <v>25.747845967610601</v>
      </c>
      <c r="V14" s="1" t="s">
        <v>6</v>
      </c>
      <c r="W14" s="1">
        <v>25.854673385620099</v>
      </c>
      <c r="X14" s="1">
        <f>AVERAGE(W14:W16)</f>
        <v>26.087711334228469</v>
      </c>
    </row>
    <row r="15" spans="2:24" ht="14" x14ac:dyDescent="0.3">
      <c r="B15" t="s">
        <v>55</v>
      </c>
      <c r="C15" s="1" t="s">
        <v>9</v>
      </c>
      <c r="D15" s="1">
        <v>20.685745239257798</v>
      </c>
      <c r="M15" s="1" t="s">
        <v>10</v>
      </c>
      <c r="N15" s="1">
        <v>33.196552276611328</v>
      </c>
      <c r="O15" s="1">
        <f t="shared" si="0"/>
        <v>32.196552276611328</v>
      </c>
      <c r="R15" s="1" t="s">
        <v>7</v>
      </c>
      <c r="S15" s="1">
        <v>25.844312667846602</v>
      </c>
      <c r="T15" s="1">
        <v>25.747845967610601</v>
      </c>
      <c r="V15" s="1" t="s">
        <v>6</v>
      </c>
      <c r="W15" s="1">
        <v>26.4630222320556</v>
      </c>
      <c r="X15" s="1">
        <v>26.087711334228469</v>
      </c>
    </row>
    <row r="16" spans="2:24" ht="14" x14ac:dyDescent="0.3">
      <c r="B16" t="s">
        <v>56</v>
      </c>
      <c r="C16" s="1" t="s">
        <v>9</v>
      </c>
      <c r="D16" s="1">
        <v>20.651462554931641</v>
      </c>
      <c r="M16" s="1" t="s">
        <v>8</v>
      </c>
      <c r="N16" s="1">
        <v>33.471973419189453</v>
      </c>
      <c r="O16" s="1">
        <f t="shared" si="0"/>
        <v>32.471973419189453</v>
      </c>
      <c r="R16" s="1" t="s">
        <v>7</v>
      </c>
      <c r="S16" s="1">
        <v>25.4110393524169</v>
      </c>
      <c r="T16" s="1">
        <v>25.747845967610601</v>
      </c>
      <c r="V16" s="1" t="s">
        <v>6</v>
      </c>
      <c r="W16" s="1">
        <v>25.945438385009702</v>
      </c>
      <c r="X16" s="1">
        <v>26.087711334228469</v>
      </c>
    </row>
    <row r="19" spans="13:23" ht="14" x14ac:dyDescent="0.3">
      <c r="M19" t="s">
        <v>0</v>
      </c>
      <c r="N19" s="1">
        <f t="shared" ref="N19:N33" si="1">N2-D2</f>
        <v>11.873152542114259</v>
      </c>
      <c r="O19" s="1">
        <f>AVERAGE(N19:N21)</f>
        <v>11.548130798339846</v>
      </c>
    </row>
    <row r="20" spans="13:23" ht="14" x14ac:dyDescent="0.3">
      <c r="M20" t="s">
        <v>0</v>
      </c>
      <c r="N20" s="1">
        <f t="shared" si="1"/>
        <v>11.775456237792969</v>
      </c>
    </row>
    <row r="21" spans="13:23" ht="14" x14ac:dyDescent="0.3">
      <c r="M21" t="s">
        <v>0</v>
      </c>
      <c r="N21" s="1">
        <f t="shared" si="1"/>
        <v>10.995783615112305</v>
      </c>
    </row>
    <row r="22" spans="13:23" ht="14" x14ac:dyDescent="0.3">
      <c r="M22" t="s">
        <v>49</v>
      </c>
      <c r="N22" s="1">
        <f t="shared" si="1"/>
        <v>11.276069641113281</v>
      </c>
    </row>
    <row r="23" spans="13:23" ht="14" x14ac:dyDescent="0.3">
      <c r="M23" t="s">
        <v>49</v>
      </c>
      <c r="N23" s="1">
        <f t="shared" si="1"/>
        <v>11.928449630737305</v>
      </c>
    </row>
    <row r="24" spans="13:23" ht="14" x14ac:dyDescent="0.3">
      <c r="M24" t="s">
        <v>50</v>
      </c>
      <c r="N24" s="1">
        <f t="shared" si="1"/>
        <v>11.747507095336914</v>
      </c>
    </row>
    <row r="25" spans="13:23" ht="14" x14ac:dyDescent="0.3">
      <c r="M25" t="s">
        <v>46</v>
      </c>
      <c r="N25" s="1">
        <f t="shared" si="1"/>
        <v>10.99813346862793</v>
      </c>
    </row>
    <row r="26" spans="13:23" ht="14" x14ac:dyDescent="0.3">
      <c r="M26" t="s">
        <v>47</v>
      </c>
      <c r="N26" s="1">
        <f t="shared" si="1"/>
        <v>10.691714096069337</v>
      </c>
    </row>
    <row r="27" spans="13:23" ht="14" x14ac:dyDescent="0.3">
      <c r="M27" t="s">
        <v>48</v>
      </c>
      <c r="N27" s="1">
        <f t="shared" si="1"/>
        <v>10.558987426757792</v>
      </c>
    </row>
    <row r="28" spans="13:23" ht="14" x14ac:dyDescent="0.3">
      <c r="M28" t="s">
        <v>51</v>
      </c>
      <c r="N28" s="1">
        <f t="shared" si="1"/>
        <v>10.489807128906158</v>
      </c>
      <c r="S28" s="1">
        <f t="shared" ref="S28:S33" si="2">S11-D11</f>
        <v>5.1361045837401598</v>
      </c>
      <c r="W28" s="1">
        <f t="shared" ref="W28:W33" si="3">W11-D11</f>
        <v>6.7385654449462606</v>
      </c>
    </row>
    <row r="29" spans="13:23" ht="14" x14ac:dyDescent="0.3">
      <c r="M29" t="s">
        <v>52</v>
      </c>
      <c r="N29" s="1">
        <f t="shared" si="1"/>
        <v>10.609138488769524</v>
      </c>
      <c r="S29" s="1">
        <f t="shared" si="2"/>
        <v>6.0667304992675248</v>
      </c>
      <c r="W29" s="1">
        <f t="shared" si="3"/>
        <v>6.3124523162841228</v>
      </c>
    </row>
    <row r="30" spans="13:23" ht="14" x14ac:dyDescent="0.3">
      <c r="M30" t="s">
        <v>53</v>
      </c>
      <c r="N30" s="1">
        <f t="shared" si="1"/>
        <v>10.75137901306147</v>
      </c>
      <c r="S30" s="1">
        <f t="shared" si="2"/>
        <v>6.7915328979491676</v>
      </c>
      <c r="W30" s="1">
        <f t="shared" si="3"/>
        <v>6.4057445526122692</v>
      </c>
    </row>
    <row r="31" spans="13:23" ht="14" x14ac:dyDescent="0.3">
      <c r="M31" t="s">
        <v>54</v>
      </c>
      <c r="N31" s="1">
        <f t="shared" si="1"/>
        <v>12.083126068115234</v>
      </c>
      <c r="S31" s="1">
        <f t="shared" si="2"/>
        <v>5.0986442565917365</v>
      </c>
      <c r="W31" s="1">
        <f t="shared" si="3"/>
        <v>4.9651317596435369</v>
      </c>
    </row>
    <row r="32" spans="13:23" ht="14" x14ac:dyDescent="0.3">
      <c r="M32" t="s">
        <v>55</v>
      </c>
      <c r="N32" s="1">
        <f t="shared" si="1"/>
        <v>12.51080703735353</v>
      </c>
      <c r="S32" s="1">
        <f t="shared" si="2"/>
        <v>5.1585674285888032</v>
      </c>
      <c r="W32" s="1">
        <f t="shared" si="3"/>
        <v>5.7772769927978018</v>
      </c>
    </row>
    <row r="33" spans="13:23" ht="14" x14ac:dyDescent="0.3">
      <c r="M33" t="s">
        <v>56</v>
      </c>
      <c r="N33" s="1">
        <f t="shared" si="1"/>
        <v>12.820510864257813</v>
      </c>
      <c r="S33" s="1">
        <f t="shared" si="2"/>
        <v>4.7595767974852592</v>
      </c>
      <c r="W33" s="1">
        <f t="shared" si="3"/>
        <v>5.2939758300780611</v>
      </c>
    </row>
    <row r="36" spans="13:23" ht="14" x14ac:dyDescent="0.3">
      <c r="M36" t="s">
        <v>0</v>
      </c>
      <c r="N36" s="1">
        <f>N19-O19</f>
        <v>0.32502174377441229</v>
      </c>
    </row>
    <row r="37" spans="13:23" ht="14" x14ac:dyDescent="0.3">
      <c r="M37" t="s">
        <v>0</v>
      </c>
      <c r="N37" s="1">
        <f>N20-O19</f>
        <v>0.22732543945312322</v>
      </c>
    </row>
    <row r="38" spans="13:23" ht="14" x14ac:dyDescent="0.3">
      <c r="M38" t="s">
        <v>0</v>
      </c>
      <c r="N38" s="1">
        <f>N21-O19</f>
        <v>-0.55234718322754084</v>
      </c>
    </row>
    <row r="39" spans="13:23" ht="14" x14ac:dyDescent="0.3">
      <c r="M39" t="s">
        <v>49</v>
      </c>
      <c r="N39" s="1">
        <f>N22-O19</f>
        <v>-0.27206115722656499</v>
      </c>
    </row>
    <row r="40" spans="13:23" ht="14" x14ac:dyDescent="0.3">
      <c r="M40" t="s">
        <v>49</v>
      </c>
      <c r="N40" s="1">
        <f>N23-O19</f>
        <v>0.38031883239745845</v>
      </c>
    </row>
    <row r="41" spans="13:23" ht="14" x14ac:dyDescent="0.3">
      <c r="M41" t="s">
        <v>50</v>
      </c>
      <c r="N41" s="1">
        <f>N24-O19</f>
        <v>0.19937629699706783</v>
      </c>
    </row>
    <row r="42" spans="13:23" ht="14" x14ac:dyDescent="0.3">
      <c r="M42" t="s">
        <v>46</v>
      </c>
      <c r="N42" s="1">
        <f>N25-O19</f>
        <v>-0.54999732971191584</v>
      </c>
    </row>
    <row r="43" spans="13:23" ht="14" x14ac:dyDescent="0.3">
      <c r="M43" t="s">
        <v>47</v>
      </c>
      <c r="N43" s="1">
        <f>N26-O19</f>
        <v>-0.85641670227050959</v>
      </c>
    </row>
    <row r="44" spans="13:23" ht="14" x14ac:dyDescent="0.3">
      <c r="M44" t="s">
        <v>48</v>
      </c>
      <c r="N44" s="1">
        <f>N27-O19</f>
        <v>-0.98914337158205434</v>
      </c>
    </row>
    <row r="45" spans="13:23" ht="14" x14ac:dyDescent="0.3">
      <c r="M45" t="s">
        <v>51</v>
      </c>
      <c r="N45" s="1">
        <f>N28-O19</f>
        <v>-1.0583236694336886</v>
      </c>
      <c r="S45" s="1">
        <f>S28-O19</f>
        <v>-6.4120262145996865</v>
      </c>
      <c r="T45" s="1">
        <f>T28-P19</f>
        <v>0</v>
      </c>
      <c r="U45" s="1">
        <f>U28-Q19</f>
        <v>0</v>
      </c>
      <c r="V45" s="1">
        <f>V28-R19</f>
        <v>0</v>
      </c>
      <c r="W45" s="1">
        <f>W28-O19</f>
        <v>-4.8095653533935856</v>
      </c>
    </row>
    <row r="46" spans="13:23" ht="14" x14ac:dyDescent="0.3">
      <c r="M46" t="s">
        <v>52</v>
      </c>
      <c r="N46" s="1">
        <f>N29-O19</f>
        <v>-0.93899230957032209</v>
      </c>
      <c r="S46" s="1">
        <f>S29-O19</f>
        <v>-5.4814002990723214</v>
      </c>
      <c r="W46" s="1">
        <f>W29-O19</f>
        <v>-5.2356784820557234</v>
      </c>
    </row>
    <row r="47" spans="13:23" ht="14" x14ac:dyDescent="0.3">
      <c r="M47" t="s">
        <v>53</v>
      </c>
      <c r="N47" s="1">
        <f>N30-O19</f>
        <v>-0.79675178527837609</v>
      </c>
      <c r="S47" s="1">
        <f>S30-O19</f>
        <v>-4.7565979003906786</v>
      </c>
      <c r="W47" s="1">
        <f>W30-O19</f>
        <v>-5.1423862457275771</v>
      </c>
    </row>
    <row r="48" spans="13:23" ht="14" x14ac:dyDescent="0.3">
      <c r="M48" t="s">
        <v>54</v>
      </c>
      <c r="N48" s="1">
        <f>N31-O19</f>
        <v>0.53499526977538814</v>
      </c>
      <c r="S48" s="1">
        <f>S31-O19</f>
        <v>-6.4494865417481098</v>
      </c>
      <c r="W48" s="1">
        <f>W31-O19</f>
        <v>-6.5829990386963093</v>
      </c>
    </row>
    <row r="49" spans="13:23" ht="14" x14ac:dyDescent="0.3">
      <c r="M49" t="s">
        <v>55</v>
      </c>
      <c r="N49" s="1">
        <f>N32-O19</f>
        <v>0.9626762390136836</v>
      </c>
      <c r="S49" s="1">
        <f>S32-O19</f>
        <v>-6.389563369751043</v>
      </c>
      <c r="W49" s="1">
        <f>W32-O19</f>
        <v>-5.7708538055420444</v>
      </c>
    </row>
    <row r="50" spans="13:23" ht="14" x14ac:dyDescent="0.3">
      <c r="M50" t="s">
        <v>56</v>
      </c>
      <c r="N50" s="1">
        <f>N33-O19</f>
        <v>1.2723800659179663</v>
      </c>
      <c r="S50" s="1">
        <f>S33-O19</f>
        <v>-6.788554000854587</v>
      </c>
      <c r="W50" s="1">
        <f>W33-O19</f>
        <v>-6.2541549682617852</v>
      </c>
    </row>
    <row r="52" spans="13:23" x14ac:dyDescent="0.25">
      <c r="N52" s="4" t="s">
        <v>5</v>
      </c>
      <c r="S52" s="4" t="s">
        <v>2</v>
      </c>
      <c r="W52" s="4" t="s">
        <v>4</v>
      </c>
    </row>
    <row r="53" spans="13:23" ht="14" x14ac:dyDescent="0.3">
      <c r="M53" t="s">
        <v>0</v>
      </c>
      <c r="N53" s="1">
        <f t="shared" ref="N53:N67" si="4">2^(-N36)</f>
        <v>0.79828635478467636</v>
      </c>
    </row>
    <row r="54" spans="13:23" ht="14" x14ac:dyDescent="0.3">
      <c r="M54" t="s">
        <v>0</v>
      </c>
      <c r="N54" s="1">
        <f t="shared" si="4"/>
        <v>0.85421702706496849</v>
      </c>
    </row>
    <row r="55" spans="13:23" ht="14" x14ac:dyDescent="0.3">
      <c r="M55" t="s">
        <v>0</v>
      </c>
      <c r="N55" s="1">
        <f t="shared" si="4"/>
        <v>1.4664696192873856</v>
      </c>
    </row>
    <row r="56" spans="13:23" ht="14" x14ac:dyDescent="0.3">
      <c r="M56" t="s">
        <v>49</v>
      </c>
      <c r="N56" s="1">
        <f t="shared" si="4"/>
        <v>1.2075317788318745</v>
      </c>
    </row>
    <row r="57" spans="13:23" ht="14" x14ac:dyDescent="0.3">
      <c r="M57" t="s">
        <v>49</v>
      </c>
      <c r="N57" s="1">
        <f t="shared" si="4"/>
        <v>0.76826778640829718</v>
      </c>
    </row>
    <row r="58" spans="13:23" ht="14" x14ac:dyDescent="0.3">
      <c r="M58" t="s">
        <v>50</v>
      </c>
      <c r="N58" s="1">
        <f t="shared" si="4"/>
        <v>0.87092699931955286</v>
      </c>
    </row>
    <row r="59" spans="13:23" ht="14" x14ac:dyDescent="0.3">
      <c r="M59" t="s">
        <v>46</v>
      </c>
      <c r="N59" s="1">
        <f t="shared" si="4"/>
        <v>1.4640829860680289</v>
      </c>
    </row>
    <row r="60" spans="13:23" ht="14" x14ac:dyDescent="0.3">
      <c r="M60" t="s">
        <v>47</v>
      </c>
      <c r="N60" s="1">
        <f t="shared" si="4"/>
        <v>1.8105357981749162</v>
      </c>
    </row>
    <row r="61" spans="13:23" ht="14" x14ac:dyDescent="0.3">
      <c r="M61" t="s">
        <v>48</v>
      </c>
      <c r="N61" s="1">
        <f t="shared" si="4"/>
        <v>1.9850060047184557</v>
      </c>
    </row>
    <row r="62" spans="13:23" ht="14" x14ac:dyDescent="0.3">
      <c r="M62" t="s">
        <v>51</v>
      </c>
      <c r="N62" s="1">
        <f t="shared" si="4"/>
        <v>2.082510355317297</v>
      </c>
      <c r="S62" s="1">
        <f t="shared" ref="S62:S67" si="5">2^(-S45)</f>
        <v>85.155405937869801</v>
      </c>
      <c r="W62" s="1">
        <f t="shared" ref="W62:W67" si="6">2^(-W45)</f>
        <v>28.042933200698116</v>
      </c>
    </row>
    <row r="63" spans="13:23" ht="14" x14ac:dyDescent="0.3">
      <c r="M63" t="s">
        <v>52</v>
      </c>
      <c r="N63" s="1">
        <f t="shared" si="4"/>
        <v>1.9171886571935319</v>
      </c>
      <c r="S63" s="1">
        <f t="shared" si="5"/>
        <v>44.6751385720992</v>
      </c>
      <c r="W63" s="1">
        <f t="shared" si="6"/>
        <v>37.678731277248154</v>
      </c>
    </row>
    <row r="64" spans="13:23" ht="14" x14ac:dyDescent="0.3">
      <c r="M64" t="s">
        <v>53</v>
      </c>
      <c r="N64" s="1">
        <f t="shared" si="4"/>
        <v>1.737185462985829</v>
      </c>
      <c r="S64" s="1">
        <f t="shared" si="5"/>
        <v>27.032029040524709</v>
      </c>
      <c r="W64" s="1">
        <f t="shared" si="6"/>
        <v>35.319334289282061</v>
      </c>
    </row>
    <row r="65" spans="13:23" ht="14" x14ac:dyDescent="0.3">
      <c r="M65" t="s">
        <v>54</v>
      </c>
      <c r="N65" s="1">
        <f t="shared" si="4"/>
        <v>0.6901609395541628</v>
      </c>
      <c r="S65" s="1">
        <f t="shared" si="5"/>
        <v>87.39546666301338</v>
      </c>
      <c r="W65" s="1">
        <f t="shared" si="6"/>
        <v>95.869435922929981</v>
      </c>
    </row>
    <row r="66" spans="13:23" ht="14" x14ac:dyDescent="0.3">
      <c r="M66" t="s">
        <v>55</v>
      </c>
      <c r="N66" s="1">
        <f t="shared" si="4"/>
        <v>0.51310420752439156</v>
      </c>
      <c r="S66" s="1">
        <f t="shared" si="5"/>
        <v>83.839799973031688</v>
      </c>
      <c r="W66" s="1">
        <f t="shared" si="6"/>
        <v>54.60093705238031</v>
      </c>
    </row>
    <row r="67" spans="13:23" ht="14" x14ac:dyDescent="0.3">
      <c r="M67" t="s">
        <v>56</v>
      </c>
      <c r="N67" s="1">
        <f t="shared" si="4"/>
        <v>0.41397625772497215</v>
      </c>
      <c r="S67" s="1">
        <f t="shared" si="5"/>
        <v>110.54990696865869</v>
      </c>
      <c r="W67" s="1">
        <f t="shared" si="6"/>
        <v>76.328766305373406</v>
      </c>
    </row>
    <row r="69" spans="13:23" x14ac:dyDescent="0.25">
      <c r="N69" s="4"/>
      <c r="O69" s="4"/>
      <c r="P69" s="4"/>
    </row>
    <row r="70" spans="13:23" ht="14" x14ac:dyDescent="0.3">
      <c r="M70"/>
    </row>
    <row r="71" spans="13:23" ht="14" x14ac:dyDescent="0.3">
      <c r="M71"/>
    </row>
    <row r="72" spans="13:23" ht="14" x14ac:dyDescent="0.3">
      <c r="M72"/>
    </row>
    <row r="73" spans="13:23" ht="14" x14ac:dyDescent="0.3">
      <c r="M73"/>
    </row>
    <row r="74" spans="13:23" ht="14" x14ac:dyDescent="0.3">
      <c r="M74"/>
    </row>
    <row r="75" spans="13:23" ht="14" x14ac:dyDescent="0.3">
      <c r="M75"/>
    </row>
    <row r="76" spans="13:23" ht="14" x14ac:dyDescent="0.3">
      <c r="M76"/>
    </row>
    <row r="77" spans="13:23" ht="14" x14ac:dyDescent="0.3">
      <c r="M77"/>
    </row>
    <row r="78" spans="13:23" ht="14" x14ac:dyDescent="0.3">
      <c r="M78"/>
    </row>
    <row r="79" spans="13:23" ht="14" x14ac:dyDescent="0.3">
      <c r="M79"/>
    </row>
    <row r="80" spans="13:23" ht="14" x14ac:dyDescent="0.3">
      <c r="M80"/>
    </row>
    <row r="81" spans="3:16" ht="14" x14ac:dyDescent="0.3">
      <c r="M81"/>
    </row>
    <row r="82" spans="3:16" ht="14" x14ac:dyDescent="0.3">
      <c r="M82"/>
    </row>
    <row r="83" spans="3:16" ht="14" x14ac:dyDescent="0.3">
      <c r="M83"/>
    </row>
    <row r="84" spans="3:16" ht="14" x14ac:dyDescent="0.3">
      <c r="M84"/>
    </row>
    <row r="90" spans="3:16" x14ac:dyDescent="0.25">
      <c r="D90" s="4"/>
      <c r="E90" s="4"/>
      <c r="F90" s="4"/>
      <c r="P90" s="4"/>
    </row>
    <row r="91" spans="3:16" x14ac:dyDescent="0.25">
      <c r="C91" s="4" t="s">
        <v>3</v>
      </c>
    </row>
    <row r="92" spans="3:16" x14ac:dyDescent="0.25">
      <c r="C92" s="4" t="s">
        <v>2</v>
      </c>
    </row>
    <row r="93" spans="3:16" x14ac:dyDescent="0.25">
      <c r="C93" s="4" t="s">
        <v>1</v>
      </c>
    </row>
    <row r="112" spans="4:13" ht="14" x14ac:dyDescent="0.3">
      <c r="D112" s="3"/>
      <c r="E112" s="2"/>
      <c r="F112" s="2"/>
      <c r="G112" s="2"/>
      <c r="H112" s="2"/>
      <c r="I112" s="2"/>
      <c r="J112" s="2"/>
      <c r="K112" s="2"/>
      <c r="L112" s="2"/>
      <c r="M112" s="2"/>
    </row>
    <row r="113" spans="4:13" ht="14" x14ac:dyDescent="0.3">
      <c r="D113" s="3"/>
      <c r="E113" s="2"/>
      <c r="F113" s="2"/>
      <c r="G113" s="2"/>
      <c r="H113" s="2"/>
      <c r="I113" s="2"/>
      <c r="J113" s="2"/>
      <c r="K113" s="2"/>
      <c r="L113" s="2"/>
      <c r="M113" s="2"/>
    </row>
    <row r="114" spans="4:13" ht="14" x14ac:dyDescent="0.3">
      <c r="D114" s="3"/>
      <c r="E114" s="2"/>
      <c r="F114" s="2"/>
      <c r="G114" s="2"/>
      <c r="H114" s="2"/>
      <c r="I114" s="2"/>
      <c r="J114" s="2"/>
      <c r="K114" s="2"/>
      <c r="L114" s="2"/>
      <c r="M114" s="2"/>
    </row>
    <row r="115" spans="4:13" ht="14" x14ac:dyDescent="0.3">
      <c r="D115" s="3"/>
      <c r="E115" s="2"/>
      <c r="F115" s="2"/>
      <c r="G115" s="2"/>
      <c r="H115" s="2"/>
      <c r="I115" s="2"/>
      <c r="J115" s="2"/>
      <c r="K115" s="2"/>
      <c r="L115" s="2"/>
      <c r="M115" s="2"/>
    </row>
    <row r="116" spans="4:13" ht="14" x14ac:dyDescent="0.3">
      <c r="D116" s="3"/>
      <c r="E116" s="2"/>
      <c r="F116" s="2"/>
      <c r="G116" s="2"/>
      <c r="H116" s="2"/>
      <c r="I116" s="2"/>
      <c r="J116" s="2"/>
      <c r="K116" s="2"/>
      <c r="L116" s="2"/>
      <c r="M116" s="2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E14" sqref="E14"/>
    </sheetView>
  </sheetViews>
  <sheetFormatPr defaultRowHeight="14" x14ac:dyDescent="0.3"/>
  <sheetData>
    <row r="1" spans="1:28" x14ac:dyDescent="0.3">
      <c r="A1" s="7"/>
      <c r="B1" s="10" t="s">
        <v>27</v>
      </c>
      <c r="C1" s="10"/>
      <c r="D1" s="10"/>
      <c r="E1" s="10" t="s">
        <v>26</v>
      </c>
      <c r="F1" s="10"/>
      <c r="G1" s="10"/>
      <c r="H1" s="10" t="s">
        <v>6</v>
      </c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28" x14ac:dyDescent="0.3">
      <c r="A2" s="5" t="s">
        <v>0</v>
      </c>
      <c r="B2" s="6">
        <v>0.79828639999999995</v>
      </c>
      <c r="C2" s="6">
        <v>0.85421709999999995</v>
      </c>
      <c r="D2" s="6">
        <v>1.4664699999999999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x14ac:dyDescent="0.3">
      <c r="A3" s="5" t="s">
        <v>25</v>
      </c>
      <c r="B3" s="6">
        <v>2.0825100000000001</v>
      </c>
      <c r="C3" s="6">
        <v>1.917189</v>
      </c>
      <c r="D3" s="6">
        <v>1.737185</v>
      </c>
      <c r="E3" s="6">
        <v>85.1554</v>
      </c>
      <c r="F3" s="6">
        <v>44.675139999999999</v>
      </c>
      <c r="G3" s="6">
        <v>27.032029999999999</v>
      </c>
      <c r="H3" s="6">
        <v>83.839799999999997</v>
      </c>
      <c r="I3" s="6">
        <v>110.54989999999999</v>
      </c>
      <c r="J3" s="6">
        <v>87.395470000000003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8" x14ac:dyDescent="0.3">
      <c r="A4" s="5" t="s">
        <v>24</v>
      </c>
      <c r="B4" s="6">
        <v>0.69016089999999997</v>
      </c>
      <c r="C4" s="6">
        <v>0.51310420000000001</v>
      </c>
      <c r="D4" s="6">
        <v>0.41397630000000002</v>
      </c>
      <c r="E4" s="6">
        <v>28.042929999999998</v>
      </c>
      <c r="F4" s="6">
        <v>37.678730000000002</v>
      </c>
      <c r="G4" s="6">
        <v>35.319339999999997</v>
      </c>
      <c r="H4" s="6">
        <v>95.869439999999997</v>
      </c>
      <c r="I4" s="6">
        <v>54.600940000000001</v>
      </c>
      <c r="J4" s="6">
        <v>76.328770000000006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x14ac:dyDescent="0.3">
      <c r="A5" s="5" t="s">
        <v>0</v>
      </c>
      <c r="B5" s="6">
        <v>0.79828639999999995</v>
      </c>
      <c r="C5" s="6">
        <v>0.85421709999999995</v>
      </c>
      <c r="D5" s="6">
        <v>1.4664699999999999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</row>
    <row r="6" spans="1:28" x14ac:dyDescent="0.3">
      <c r="A6" s="5" t="s">
        <v>25</v>
      </c>
      <c r="B6">
        <f>B3*3/(B3+C3+D3)</f>
        <v>1.0890110380478324</v>
      </c>
      <c r="C6">
        <f>C3*3/(B3+C3+D3)</f>
        <v>1.0025594033276601</v>
      </c>
      <c r="D6">
        <f>D3*3/(B3+C3+D3)</f>
        <v>0.90842955862450758</v>
      </c>
      <c r="E6">
        <f>E3*3/(B3+C3+D3)</f>
        <v>44.530480309519945</v>
      </c>
      <c r="F6">
        <f>F3*3/(B3+C3+D3)</f>
        <v>23.362058566985144</v>
      </c>
      <c r="G6">
        <f>G3*3/(B3+C3+D3)</f>
        <v>14.135912457006278</v>
      </c>
      <c r="H6">
        <f>H3*3/(B3+C3+D3)</f>
        <v>43.842511021662631</v>
      </c>
      <c r="I6">
        <f>I3*3/(B3+C3+D3)</f>
        <v>57.810075992472569</v>
      </c>
      <c r="J6">
        <f>J3*3/(B3+C3+D3)</f>
        <v>45.701884507338832</v>
      </c>
    </row>
    <row r="7" spans="1:28" x14ac:dyDescent="0.3">
      <c r="A7" s="5" t="s">
        <v>24</v>
      </c>
      <c r="B7">
        <f>B4*3/(B4+C4+D4)</f>
        <v>1.2802558109135718</v>
      </c>
      <c r="C7">
        <f>C4*3/(B4+C4+D4)</f>
        <v>0.9518137490173082</v>
      </c>
      <c r="D7">
        <f>D4*3/(B4+C4+D4)</f>
        <v>0.76793044006912015</v>
      </c>
      <c r="E7">
        <f>E6*3/(B4+C4+D4)</f>
        <v>82.60451465598139</v>
      </c>
      <c r="F7">
        <f>F4*3/(B4+C4+D4)</f>
        <v>69.894444948045489</v>
      </c>
      <c r="G7">
        <f>G4*3/(B4+C4+D4)</f>
        <v>65.517751400625784</v>
      </c>
      <c r="H7">
        <f>H4*3/(B4+C4+D4)</f>
        <v>177.8388309871365</v>
      </c>
      <c r="I7">
        <f>I4*3/(B4+C4+D4)</f>
        <v>101.28532450381248</v>
      </c>
      <c r="J7">
        <f>J4*3/(B4+C4+D4)</f>
        <v>141.59068027815761</v>
      </c>
    </row>
    <row r="8" spans="1:28" x14ac:dyDescent="0.3">
      <c r="B8" t="s">
        <v>57</v>
      </c>
      <c r="C8" t="s">
        <v>58</v>
      </c>
      <c r="E8" t="s">
        <v>57</v>
      </c>
      <c r="F8" t="s">
        <v>58</v>
      </c>
      <c r="H8" t="s">
        <v>57</v>
      </c>
      <c r="I8" t="s">
        <v>58</v>
      </c>
    </row>
    <row r="9" spans="1:28" x14ac:dyDescent="0.3">
      <c r="B9">
        <f>AVERAGE(B5:D5)</f>
        <v>1.0396578333333333</v>
      </c>
      <c r="C9">
        <f>_xlfn.STDEV.S(B5:D5)</f>
        <v>0.37068656572857206</v>
      </c>
      <c r="E9">
        <f>AVERAGE(E5:G5)</f>
        <v>0</v>
      </c>
      <c r="F9">
        <f>_xlfn.STDEV.S(E5:G5)</f>
        <v>0</v>
      </c>
      <c r="H9">
        <f>AVERAGE(H5:J5)</f>
        <v>0</v>
      </c>
      <c r="I9">
        <f>_xlfn.STDEV.S(H5:J5)</f>
        <v>0</v>
      </c>
    </row>
    <row r="10" spans="1:28" x14ac:dyDescent="0.3">
      <c r="B10">
        <f t="shared" ref="B10:B11" si="0">AVERAGE(B6:D6)</f>
        <v>1</v>
      </c>
      <c r="C10">
        <f t="shared" ref="C10:C11" si="1">_xlfn.STDEV.S(B6:D6)</f>
        <v>9.0317941665675708E-2</v>
      </c>
      <c r="E10">
        <f t="shared" ref="E10:E11" si="2">AVERAGE(E6:G6)</f>
        <v>27.342817111170451</v>
      </c>
      <c r="F10">
        <f t="shared" ref="F10:F11" si="3">_xlfn.STDEV.S(E6:G6)</f>
        <v>15.583397180191252</v>
      </c>
      <c r="H10">
        <f t="shared" ref="H10:H11" si="4">AVERAGE(H6:J6)</f>
        <v>49.118157173824677</v>
      </c>
      <c r="I10">
        <f t="shared" ref="I10:I11" si="5">_xlfn.STDEV.S(H6:J6)</f>
        <v>7.5846164703485615</v>
      </c>
    </row>
    <row r="11" spans="1:28" x14ac:dyDescent="0.3">
      <c r="B11">
        <f t="shared" si="0"/>
        <v>1</v>
      </c>
      <c r="C11">
        <f t="shared" si="1"/>
        <v>0.25953951046141605</v>
      </c>
      <c r="E11">
        <f t="shared" si="2"/>
        <v>72.672237001550897</v>
      </c>
      <c r="F11">
        <f t="shared" si="3"/>
        <v>8.8756107483108408</v>
      </c>
      <c r="H11">
        <f t="shared" si="4"/>
        <v>140.23827858970219</v>
      </c>
      <c r="I11">
        <f t="shared" si="5"/>
        <v>38.294667794201999</v>
      </c>
    </row>
    <row r="13" spans="1:28" x14ac:dyDescent="0.3">
      <c r="A13" s="8" t="s">
        <v>44</v>
      </c>
      <c r="B13" s="9"/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Mg expression</vt:lpstr>
      <vt:lpstr>Mg normalize</vt:lpstr>
      <vt:lpstr>Sg expression</vt:lpstr>
      <vt:lpstr>Sg normalize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2022-02-28T22:08:57Z</dcterms:modified>
</cp:coreProperties>
</file>